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mura\Desktop\デスクトップの整理\河村個人\HPリニューアル\02. nas-1に合わせた最新版\34_地域循環圏・エコタウン低炭素化促進事業\平成30年度\02. 下層１\03. 平成３０年度 各種申請書・様式等\"/>
    </mc:Choice>
  </mc:AlternateContent>
  <xr:revisionPtr revIDLastSave="0" documentId="8_{AD94CFD7-4774-4BB4-8E11-0C9EF0CC48B4}" xr6:coauthVersionLast="46" xr6:coauthVersionMax="46" xr10:uidLastSave="{00000000-0000-0000-0000-000000000000}"/>
  <bookViews>
    <workbookView xWindow="-110" yWindow="-110" windowWidth="19420" windowHeight="10420" tabRatio="774" activeTab="1" xr2:uid="{00000000-000D-0000-FFFF-FFFF00000000}"/>
  </bookViews>
  <sheets>
    <sheet name="フロー図" sheetId="18" r:id="rId1"/>
    <sheet name="算出結果" sheetId="24" r:id="rId2"/>
    <sheet name="データの根拠" sheetId="23" r:id="rId3"/>
    <sheet name="フロー図 (例)" sheetId="21" r:id="rId4"/>
    <sheet name="算出結果 (例)" sheetId="22" r:id="rId5"/>
    <sheet name="データの根拠(例)" sheetId="20" r:id="rId6"/>
  </sheets>
  <externalReferences>
    <externalReference r:id="rId7"/>
    <externalReference r:id="rId8"/>
  </externalReferences>
  <definedNames>
    <definedName name="_Q030" localSheetId="5">#REF!</definedName>
    <definedName name="_Q030" localSheetId="1">#REF!</definedName>
    <definedName name="_Q030" localSheetId="4">#REF!</definedName>
    <definedName name="_Q030">#REF!</definedName>
    <definedName name="_Q040" localSheetId="1">#REF!</definedName>
    <definedName name="_Q040" localSheetId="4">#REF!</definedName>
    <definedName name="_Q040">#REF!</definedName>
    <definedName name="_Q050" localSheetId="1">#REF!</definedName>
    <definedName name="_Q050" localSheetId="4">#REF!</definedName>
    <definedName name="_Q050">#REF!</definedName>
    <definedName name="_Q060" localSheetId="1">#REF!</definedName>
    <definedName name="_Q060" localSheetId="4">#REF!</definedName>
    <definedName name="_Q060">#REF!</definedName>
    <definedName name="_Q080" localSheetId="1">#REF!</definedName>
    <definedName name="_Q080" localSheetId="4">#REF!</definedName>
    <definedName name="_Q080">#REF!</definedName>
    <definedName name="_Q090" localSheetId="1">#REF!</definedName>
    <definedName name="_Q090" localSheetId="4">#REF!</definedName>
    <definedName name="_Q090">#REF!</definedName>
    <definedName name="_Q100" localSheetId="1">#REF!</definedName>
    <definedName name="_Q100" localSheetId="4">#REF!</definedName>
    <definedName name="_Q100">#REF!</definedName>
    <definedName name="_ueue" localSheetId="1" hidden="1">[1]鉄鋼業データ!$C$3:$C$27</definedName>
    <definedName name="_ueue" localSheetId="4" hidden="1">[1]鉄鋼業データ!$C$3:$C$27</definedName>
    <definedName name="_ueue" hidden="1">[1]鉄鋼業データ!$C$3:$C$27</definedName>
    <definedName name="a" localSheetId="1">#REF!</definedName>
    <definedName name="a" localSheetId="4">#REF!</definedName>
    <definedName name="a">#REF!</definedName>
    <definedName name="as" localSheetId="1">#REF!</definedName>
    <definedName name="as" localSheetId="4">#REF!</definedName>
    <definedName name="as">#REF!</definedName>
    <definedName name="asax" localSheetId="1">#REF!</definedName>
    <definedName name="asax" localSheetId="4">#REF!</definedName>
    <definedName name="asax">#REF!</definedName>
    <definedName name="_xlnm.Print_Area" localSheetId="2">データの根拠!$A$1:$J$18</definedName>
    <definedName name="_xlnm.Print_Area" localSheetId="5">'データの根拠(例)'!$A$1:$W$69</definedName>
    <definedName name="_xlnm.Print_Area" localSheetId="1">算出結果!$A$1:$M$52</definedName>
    <definedName name="_xlnm.Print_Area" localSheetId="4">'算出結果 (例)'!$A$1:$M$57</definedName>
    <definedName name="_xlnm.Print_Area">#REF!</definedName>
    <definedName name="q_050" localSheetId="1">#REF!</definedName>
    <definedName name="q_050" localSheetId="4">#REF!</definedName>
    <definedName name="q_050">#REF!</definedName>
    <definedName name="q_060" localSheetId="1">#REF!</definedName>
    <definedName name="q_060" localSheetId="4">#REF!</definedName>
    <definedName name="q_060">#REF!</definedName>
    <definedName name="q_070" localSheetId="1">#REF!</definedName>
    <definedName name="q_070" localSheetId="4">#REF!</definedName>
    <definedName name="q_070">#REF!</definedName>
    <definedName name="q_080" localSheetId="1">#REF!</definedName>
    <definedName name="q_080" localSheetId="4">#REF!</definedName>
    <definedName name="q_080">#REF!</definedName>
    <definedName name="q_090" localSheetId="1">#REF!</definedName>
    <definedName name="q_090" localSheetId="4">#REF!</definedName>
    <definedName name="q_090">#REF!</definedName>
    <definedName name="q_100" localSheetId="1">#REF!</definedName>
    <definedName name="q_100" localSheetId="4">#REF!</definedName>
    <definedName name="q_100">#REF!</definedName>
    <definedName name="グラフ１" localSheetId="1" hidden="1">[1]鉄鋼業データ!$D$3:$D$27</definedName>
    <definedName name="グラフ１" localSheetId="4" hidden="1">[1]鉄鋼業データ!$D$3:$D$27</definedName>
    <definedName name="グラフ１" hidden="1">[1]鉄鋼業データ!$D$3:$D$27</definedName>
    <definedName name="グラフ１１" localSheetId="1" hidden="1">[1]鉄鋼業データ!$D$3:$D$27</definedName>
    <definedName name="グラフ１１" localSheetId="4" hidden="1">[1]鉄鋼業データ!$D$3:$D$27</definedName>
    <definedName name="グラフ１１" hidden="1">[1]鉄鋼業データ!$D$3:$D$27</definedName>
    <definedName name="グラフ１２" localSheetId="1" hidden="1">[1]鉄鋼業データ!$E$3:$E$27</definedName>
    <definedName name="グラフ１２" localSheetId="4" hidden="1">[1]鉄鋼業データ!$E$3:$E$27</definedName>
    <definedName name="グラフ１２" hidden="1">[1]鉄鋼業データ!$E$3:$E$27</definedName>
    <definedName name="グラフ１３" localSheetId="1" hidden="1">[1]鉄鋼業データ!$B$3:$B$27</definedName>
    <definedName name="グラフ１３" localSheetId="4" hidden="1">[1]鉄鋼業データ!$B$3:$B$27</definedName>
    <definedName name="グラフ１３" hidden="1">[1]鉄鋼業データ!$B$3:$B$27</definedName>
    <definedName name="グラフ２" localSheetId="1" hidden="1">[1]鉄鋼業データ!$E$3:$E$27</definedName>
    <definedName name="グラフ２" localSheetId="4" hidden="1">[1]鉄鋼業データ!$E$3:$E$27</definedName>
    <definedName name="グラフ２" hidden="1">[1]鉄鋼業データ!$E$3:$E$27</definedName>
    <definedName name="グラフ３" localSheetId="1" hidden="1">[1]鉄鋼業データ!$B$3:$B$27</definedName>
    <definedName name="グラフ３" localSheetId="4" hidden="1">[1]鉄鋼業データ!$B$3:$B$27</definedName>
    <definedName name="グラフ３" hidden="1">[1]鉄鋼業データ!$B$3:$B$27</definedName>
    <definedName name="グラフデータ" localSheetId="1">[1]鉄鋼業データ!$C$3:$E$27</definedName>
    <definedName name="グラフデータ" localSheetId="4">[1]鉄鋼業データ!$C$3:$E$27</definedName>
    <definedName name="グラフデータ">[1]鉄鋼業データ!$C$3:$E$27</definedName>
    <definedName name="データ1" localSheetId="1">[2]Sheet1!$C$2:$AA$4</definedName>
    <definedName name="データ1" localSheetId="4">[2]Sheet1!$C$2:$AA$4</definedName>
    <definedName name="データ1">[2]Sheet1!$C$2:$AA$4</definedName>
    <definedName name="データ2" localSheetId="1">[2]Sheet1!$C$6:$AA$8</definedName>
    <definedName name="データ2" localSheetId="4">[2]Sheet1!$C$6:$AA$8</definedName>
    <definedName name="データ2">[2]Sheet1!$C$6:$AA$8</definedName>
    <definedName name="概況テキスト" localSheetId="1">[1]鉄鋼業データ!$G$2:$O$21</definedName>
    <definedName name="概況テキスト" localSheetId="4">[1]鉄鋼業データ!$G$2:$O$21</definedName>
    <definedName name="概況テキスト">[1]鉄鋼業データ!$G$2:$O$21</definedName>
    <definedName name="表紙" localSheetId="1">#REF!</definedName>
    <definedName name="表紙" localSheetId="4">#REF!</definedName>
    <definedName name="表紙">#REF!</definedName>
    <definedName name="裏面" localSheetId="1">#REF!</definedName>
    <definedName name="裏面" localSheetId="4">#REF!</definedName>
    <definedName name="裏面">#REF!</definedName>
  </definedNames>
  <calcPr calcId="191029" calcOnSave="0"/>
</workbook>
</file>

<file path=xl/calcChain.xml><?xml version="1.0" encoding="utf-8"?>
<calcChain xmlns="http://schemas.openxmlformats.org/spreadsheetml/2006/main">
  <c r="S57" i="20" l="1"/>
  <c r="G48" i="22" s="1"/>
  <c r="G44" i="20"/>
  <c r="S23" i="20"/>
  <c r="K43" i="22" s="1"/>
  <c r="G24" i="22"/>
  <c r="I48" i="22"/>
  <c r="J48" i="22"/>
  <c r="K48" i="22"/>
  <c r="L48" i="22"/>
  <c r="E48" i="22"/>
  <c r="F48" i="22"/>
  <c r="H48" i="22"/>
  <c r="I45" i="22"/>
  <c r="J45" i="22"/>
  <c r="K45" i="22"/>
  <c r="L45" i="22"/>
  <c r="E45" i="22"/>
  <c r="F45" i="22"/>
  <c r="H45" i="22"/>
  <c r="S61" i="20"/>
  <c r="G49" i="22" s="1"/>
  <c r="S35" i="20"/>
  <c r="S38" i="20" s="1"/>
  <c r="I42" i="22"/>
  <c r="J42" i="22"/>
  <c r="K42" i="22"/>
  <c r="L42" i="22"/>
  <c r="E42" i="22"/>
  <c r="F42" i="22"/>
  <c r="H42" i="22"/>
  <c r="G42" i="22"/>
  <c r="M49" i="24"/>
  <c r="M48" i="24"/>
  <c r="M32" i="24"/>
  <c r="M50" i="24"/>
  <c r="F11" i="24" s="1"/>
  <c r="L11" i="24" s="1"/>
  <c r="M42" i="24"/>
  <c r="M41" i="24"/>
  <c r="M40" i="24"/>
  <c r="M33" i="24"/>
  <c r="M31" i="24"/>
  <c r="M26" i="24"/>
  <c r="M25" i="24"/>
  <c r="M24" i="24"/>
  <c r="I54" i="22"/>
  <c r="J54" i="22"/>
  <c r="E54" i="22"/>
  <c r="F54" i="22"/>
  <c r="H54" i="22"/>
  <c r="I49" i="22"/>
  <c r="J49" i="22"/>
  <c r="K49" i="22"/>
  <c r="L49" i="22"/>
  <c r="E49" i="22"/>
  <c r="F49" i="22"/>
  <c r="H49" i="22"/>
  <c r="I47" i="22"/>
  <c r="J47" i="22"/>
  <c r="K47" i="22"/>
  <c r="L47" i="22"/>
  <c r="E47" i="22"/>
  <c r="F47" i="22"/>
  <c r="H47" i="22"/>
  <c r="I46" i="22"/>
  <c r="J46" i="22"/>
  <c r="K46" i="22"/>
  <c r="L46" i="22"/>
  <c r="G48" i="20"/>
  <c r="G29" i="22" s="1"/>
  <c r="S45" i="20"/>
  <c r="G55" i="20" s="1"/>
  <c r="S44" i="20"/>
  <c r="G54" i="20" s="1"/>
  <c r="G34" i="22" s="1"/>
  <c r="E46" i="22"/>
  <c r="F46" i="22"/>
  <c r="H46" i="22"/>
  <c r="I44" i="22"/>
  <c r="J44" i="22"/>
  <c r="K44" i="22"/>
  <c r="L44" i="22"/>
  <c r="E44" i="22"/>
  <c r="F44" i="22"/>
  <c r="G44" i="22"/>
  <c r="H44" i="22"/>
  <c r="I43" i="22"/>
  <c r="J43" i="22"/>
  <c r="L43" i="22"/>
  <c r="E43" i="22"/>
  <c r="F43" i="22"/>
  <c r="H43" i="22"/>
  <c r="I35" i="22"/>
  <c r="J35" i="22"/>
  <c r="K35" i="22"/>
  <c r="L35" i="22"/>
  <c r="E35" i="22"/>
  <c r="F35" i="22"/>
  <c r="H35" i="22"/>
  <c r="I34" i="22"/>
  <c r="J34" i="22"/>
  <c r="K34" i="22"/>
  <c r="L34" i="22"/>
  <c r="E34" i="22"/>
  <c r="F34" i="22"/>
  <c r="H34" i="22"/>
  <c r="S67" i="20"/>
  <c r="K54" i="22" s="1"/>
  <c r="T67" i="20"/>
  <c r="L54" i="22" s="1"/>
  <c r="G28" i="20"/>
  <c r="G27" i="22" s="1"/>
  <c r="G31" i="20"/>
  <c r="S20" i="20"/>
  <c r="G43" i="22" s="1"/>
  <c r="L25" i="22"/>
  <c r="J29" i="22"/>
  <c r="K29" i="22"/>
  <c r="I29" i="22"/>
  <c r="E29" i="22"/>
  <c r="F29" i="22"/>
  <c r="I26" i="22"/>
  <c r="J26" i="22"/>
  <c r="K26" i="22"/>
  <c r="L26" i="22"/>
  <c r="E26" i="22"/>
  <c r="F26" i="22"/>
  <c r="H26" i="22"/>
  <c r="I24" i="22"/>
  <c r="J24" i="22"/>
  <c r="L24" i="22"/>
  <c r="E24" i="22"/>
  <c r="F24" i="22"/>
  <c r="H24" i="22"/>
  <c r="I25" i="22"/>
  <c r="E25" i="22"/>
  <c r="L29" i="22"/>
  <c r="H29" i="22"/>
  <c r="I28" i="22"/>
  <c r="J28" i="22"/>
  <c r="L28" i="22"/>
  <c r="E28" i="22"/>
  <c r="F28" i="22"/>
  <c r="H28" i="22"/>
  <c r="I27" i="22"/>
  <c r="J27" i="22"/>
  <c r="K27" i="22"/>
  <c r="L27" i="22"/>
  <c r="E27" i="22"/>
  <c r="F27" i="22"/>
  <c r="H27" i="22"/>
  <c r="F25" i="22"/>
  <c r="G33" i="20"/>
  <c r="S66" i="20" s="1"/>
  <c r="G54" i="22" s="1"/>
  <c r="G26" i="20"/>
  <c r="G26" i="22" s="1"/>
  <c r="G45" i="22" l="1"/>
  <c r="M45" i="22" s="1"/>
  <c r="M42" i="22"/>
  <c r="G28" i="22"/>
  <c r="M29" i="22"/>
  <c r="M43" i="24"/>
  <c r="F10" i="24" s="1"/>
  <c r="L10" i="24" s="1"/>
  <c r="M34" i="24"/>
  <c r="F9" i="24" s="1"/>
  <c r="L9" i="24" s="1"/>
  <c r="M27" i="24"/>
  <c r="F8" i="24" s="1"/>
  <c r="G46" i="22"/>
  <c r="M46" i="22" s="1"/>
  <c r="M49" i="22"/>
  <c r="M48" i="22"/>
  <c r="G47" i="22"/>
  <c r="M47" i="22" s="1"/>
  <c r="G35" i="22"/>
  <c r="M27" i="22"/>
  <c r="J25" i="22"/>
  <c r="K25" i="22"/>
  <c r="H25" i="22"/>
  <c r="M26" i="22"/>
  <c r="G20" i="20"/>
  <c r="G25" i="22" s="1"/>
  <c r="L8" i="24" l="1"/>
  <c r="L12" i="24" s="1"/>
  <c r="F12" i="24"/>
  <c r="M25" i="22"/>
  <c r="K28" i="22" l="1"/>
  <c r="M28" i="22" s="1"/>
  <c r="K24" i="22"/>
  <c r="M24" i="22" s="1"/>
  <c r="M54" i="22" l="1"/>
  <c r="M55" i="22" s="1"/>
  <c r="M44" i="22"/>
  <c r="M43" i="22"/>
  <c r="M35" i="22"/>
  <c r="M34" i="22"/>
  <c r="M36" i="22" l="1"/>
  <c r="F9" i="22" s="1"/>
  <c r="L9" i="22" s="1"/>
  <c r="M50" i="22"/>
  <c r="F10" i="22" s="1"/>
  <c r="L10" i="22" s="1"/>
  <c r="M30" i="22"/>
  <c r="F8" i="22" s="1"/>
  <c r="F11" i="22"/>
  <c r="L11" i="22" s="1"/>
  <c r="F12" i="22" l="1"/>
  <c r="L8" i="22"/>
  <c r="L12" i="22" s="1"/>
</calcChain>
</file>

<file path=xl/sharedStrings.xml><?xml version="1.0" encoding="utf-8"?>
<sst xmlns="http://schemas.openxmlformats.org/spreadsheetml/2006/main" count="674" uniqueCount="230">
  <si>
    <t>排出原単位</t>
    <rPh sb="0" eb="2">
      <t>ハイシュツ</t>
    </rPh>
    <rPh sb="2" eb="5">
      <t>ゲンタンイ</t>
    </rPh>
    <phoneticPr fontId="3"/>
  </si>
  <si>
    <t>単位</t>
    <rPh sb="0" eb="2">
      <t>タンイ</t>
    </rPh>
    <phoneticPr fontId="4"/>
  </si>
  <si>
    <t>数値</t>
    <rPh sb="0" eb="1">
      <t>スウ</t>
    </rPh>
    <rPh sb="1" eb="2">
      <t>チ</t>
    </rPh>
    <phoneticPr fontId="4"/>
  </si>
  <si>
    <t>数値</t>
    <rPh sb="0" eb="2">
      <t>スウチ</t>
    </rPh>
    <phoneticPr fontId="3"/>
  </si>
  <si>
    <t>単位</t>
    <rPh sb="0" eb="2">
      <t>タンイ</t>
    </rPh>
    <phoneticPr fontId="3"/>
  </si>
  <si>
    <t>合計</t>
    <rPh sb="0" eb="2">
      <t>ゴウケイ</t>
    </rPh>
    <phoneticPr fontId="4"/>
  </si>
  <si>
    <t>活動量</t>
    <rPh sb="0" eb="2">
      <t>カツドウ</t>
    </rPh>
    <rPh sb="2" eb="3">
      <t>リョウ</t>
    </rPh>
    <phoneticPr fontId="3"/>
  </si>
  <si>
    <t>プロセス</t>
    <phoneticPr fontId="4"/>
  </si>
  <si>
    <t>NO</t>
    <phoneticPr fontId="4"/>
  </si>
  <si>
    <t>カテゴリ</t>
    <phoneticPr fontId="3"/>
  </si>
  <si>
    <t>原単位名</t>
    <rPh sb="0" eb="3">
      <t>ゲンタンイ</t>
    </rPh>
    <rPh sb="3" eb="4">
      <t>メイ</t>
    </rPh>
    <phoneticPr fontId="3"/>
  </si>
  <si>
    <t>項目名</t>
    <rPh sb="0" eb="2">
      <t>コウモク</t>
    </rPh>
    <rPh sb="2" eb="3">
      <t>メイ</t>
    </rPh>
    <phoneticPr fontId="3"/>
  </si>
  <si>
    <t>項目名</t>
    <rPh sb="2" eb="3">
      <t>メイ</t>
    </rPh>
    <phoneticPr fontId="3"/>
  </si>
  <si>
    <t>データの根拠：活動量及び原単位のデータの計算式、出典等</t>
    <rPh sb="4" eb="6">
      <t>コンキョ</t>
    </rPh>
    <rPh sb="7" eb="9">
      <t>カツドウ</t>
    </rPh>
    <rPh sb="9" eb="10">
      <t>リョウ</t>
    </rPh>
    <rPh sb="10" eb="11">
      <t>オヨ</t>
    </rPh>
    <rPh sb="12" eb="15">
      <t>ゲンタンイ</t>
    </rPh>
    <rPh sb="20" eb="22">
      <t>ケイサン</t>
    </rPh>
    <rPh sb="22" eb="23">
      <t>シキ</t>
    </rPh>
    <rPh sb="24" eb="26">
      <t>シュッテン</t>
    </rPh>
    <rPh sb="26" eb="27">
      <t>トウ</t>
    </rPh>
    <phoneticPr fontId="4"/>
  </si>
  <si>
    <t>（１）CO2削減効果算出結果</t>
    <rPh sb="6" eb="8">
      <t>サクゲン</t>
    </rPh>
    <rPh sb="8" eb="10">
      <t>コウカ</t>
    </rPh>
    <rPh sb="10" eb="12">
      <t>サンシュツ</t>
    </rPh>
    <rPh sb="12" eb="14">
      <t>ケッカ</t>
    </rPh>
    <phoneticPr fontId="3"/>
  </si>
  <si>
    <t>（２）算出結果の詳細</t>
    <rPh sb="3" eb="5">
      <t>サンシュツ</t>
    </rPh>
    <rPh sb="5" eb="7">
      <t>ケッカ</t>
    </rPh>
    <rPh sb="8" eb="10">
      <t>ショウサイ</t>
    </rPh>
    <phoneticPr fontId="4"/>
  </si>
  <si>
    <t>A</t>
    <phoneticPr fontId="3"/>
  </si>
  <si>
    <t>B</t>
    <phoneticPr fontId="3"/>
  </si>
  <si>
    <t>カテゴリ</t>
    <phoneticPr fontId="3"/>
  </si>
  <si>
    <t>C</t>
    <phoneticPr fontId="3"/>
  </si>
  <si>
    <t>D</t>
    <phoneticPr fontId="3"/>
  </si>
  <si>
    <t>項目</t>
    <rPh sb="0" eb="2">
      <t>コウモク</t>
    </rPh>
    <phoneticPr fontId="3"/>
  </si>
  <si>
    <t>②年間削減量</t>
    <rPh sb="1" eb="3">
      <t>ネンカン</t>
    </rPh>
    <rPh sb="3" eb="5">
      <t>サクゲン</t>
    </rPh>
    <rPh sb="5" eb="6">
      <t>リョウ</t>
    </rPh>
    <phoneticPr fontId="3"/>
  </si>
  <si>
    <r>
      <t>排出量
(CO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e-kg/t)</t>
    </r>
    <rPh sb="0" eb="2">
      <t>ハイシュツ</t>
    </rPh>
    <rPh sb="2" eb="3">
      <t>リョウ</t>
    </rPh>
    <phoneticPr fontId="3"/>
  </si>
  <si>
    <t>事業実施時の代替分</t>
    <rPh sb="0" eb="2">
      <t>ジギョウ</t>
    </rPh>
    <rPh sb="2" eb="4">
      <t>ジッシ</t>
    </rPh>
    <rPh sb="4" eb="5">
      <t>ジ</t>
    </rPh>
    <rPh sb="6" eb="8">
      <t>ダイタイ</t>
    </rPh>
    <rPh sb="8" eb="9">
      <t>ブン</t>
    </rPh>
    <phoneticPr fontId="3"/>
  </si>
  <si>
    <t>CO2削減効果（A+B）-(C+D)</t>
    <phoneticPr fontId="3"/>
  </si>
  <si>
    <t>年間処理量（想定）</t>
    <rPh sb="0" eb="2">
      <t>ネンカン</t>
    </rPh>
    <rPh sb="2" eb="4">
      <t>ショリ</t>
    </rPh>
    <rPh sb="4" eb="5">
      <t>リョウ</t>
    </rPh>
    <rPh sb="6" eb="8">
      <t>ソウテイ</t>
    </rPh>
    <phoneticPr fontId="3"/>
  </si>
  <si>
    <t>事業実施時の排出量</t>
    <rPh sb="0" eb="2">
      <t>ジギョウ</t>
    </rPh>
    <rPh sb="2" eb="4">
      <t>ジッシ</t>
    </rPh>
    <rPh sb="4" eb="5">
      <t>ジ</t>
    </rPh>
    <rPh sb="6" eb="8">
      <t>ハイシュツ</t>
    </rPh>
    <rPh sb="8" eb="9">
      <t>リョウ</t>
    </rPh>
    <phoneticPr fontId="3"/>
  </si>
  <si>
    <t>現状(ベースライン)の排出量</t>
    <rPh sb="0" eb="2">
      <t>ゲンジョウ</t>
    </rPh>
    <rPh sb="11" eb="13">
      <t>ハイシュツ</t>
    </rPh>
    <rPh sb="13" eb="14">
      <t>リョウ</t>
    </rPh>
    <phoneticPr fontId="4"/>
  </si>
  <si>
    <t>現状(ベースライン)の代替分</t>
    <rPh sb="0" eb="2">
      <t>ゲンジョウ</t>
    </rPh>
    <rPh sb="11" eb="13">
      <t>ダイタイ</t>
    </rPh>
    <rPh sb="13" eb="14">
      <t>ブン</t>
    </rPh>
    <phoneticPr fontId="3"/>
  </si>
  <si>
    <t>※1 活動量および排出原単位については、「データの根拠」に計算方法、出典等を記載すること。</t>
    <rPh sb="3" eb="5">
      <t>カツドウ</t>
    </rPh>
    <rPh sb="5" eb="6">
      <t>リョウ</t>
    </rPh>
    <rPh sb="9" eb="11">
      <t>ハイシュツ</t>
    </rPh>
    <rPh sb="11" eb="14">
      <t>ゲンタンイ</t>
    </rPh>
    <rPh sb="25" eb="27">
      <t>コンキョ</t>
    </rPh>
    <rPh sb="29" eb="31">
      <t>ケイサン</t>
    </rPh>
    <rPh sb="31" eb="33">
      <t>ホウホウ</t>
    </rPh>
    <rPh sb="34" eb="36">
      <t>シュッテン</t>
    </rPh>
    <rPh sb="36" eb="37">
      <t>ナド</t>
    </rPh>
    <rPh sb="38" eb="40">
      <t>キサイ</t>
    </rPh>
    <phoneticPr fontId="3"/>
  </si>
  <si>
    <t>排出量
(t/年間)</t>
    <rPh sb="0" eb="2">
      <t>ハイシュツ</t>
    </rPh>
    <rPh sb="2" eb="3">
      <t>リョウ</t>
    </rPh>
    <rPh sb="7" eb="9">
      <t>ネンカン</t>
    </rPh>
    <phoneticPr fontId="3"/>
  </si>
  <si>
    <t>①1t当たりの削減量</t>
    <rPh sb="3" eb="4">
      <t>ア</t>
    </rPh>
    <rPh sb="7" eb="9">
      <t>サクゲン</t>
    </rPh>
    <rPh sb="9" eb="10">
      <t>リョウ</t>
    </rPh>
    <phoneticPr fontId="3"/>
  </si>
  <si>
    <t>※2 フロー図上のカテゴリとプロセスのNOを合わせて、記載すること。</t>
    <rPh sb="6" eb="7">
      <t>ズ</t>
    </rPh>
    <rPh sb="7" eb="8">
      <t>ジョウ</t>
    </rPh>
    <rPh sb="22" eb="23">
      <t>ア</t>
    </rPh>
    <rPh sb="27" eb="29">
      <t>キサイ</t>
    </rPh>
    <phoneticPr fontId="3"/>
  </si>
  <si>
    <t>参照番号</t>
    <rPh sb="0" eb="2">
      <t>サンショウ</t>
    </rPh>
    <rPh sb="2" eb="4">
      <t>バンゴウ</t>
    </rPh>
    <phoneticPr fontId="3"/>
  </si>
  <si>
    <t>事業名：　　　　　　　　　　　　　　　　　　　　　　　　　</t>
    <rPh sb="0" eb="2">
      <t>ジギョウ</t>
    </rPh>
    <rPh sb="2" eb="3">
      <t>メイ</t>
    </rPh>
    <phoneticPr fontId="3"/>
  </si>
  <si>
    <t>NO</t>
    <phoneticPr fontId="3"/>
  </si>
  <si>
    <t>プロセス</t>
    <phoneticPr fontId="3"/>
  </si>
  <si>
    <t>データ項目</t>
    <rPh sb="3" eb="5">
      <t>コウモク</t>
    </rPh>
    <phoneticPr fontId="4"/>
  </si>
  <si>
    <t>輸送</t>
    <rPh sb="0" eb="2">
      <t>ユソウ</t>
    </rPh>
    <phoneticPr fontId="3"/>
  </si>
  <si>
    <t>ｔ/台</t>
    <rPh sb="2" eb="3">
      <t>ダイ</t>
    </rPh>
    <phoneticPr fontId="4"/>
  </si>
  <si>
    <t>km/回</t>
    <rPh sb="3" eb="4">
      <t>カイ</t>
    </rPh>
    <phoneticPr fontId="4"/>
  </si>
  <si>
    <t>ｔ</t>
  </si>
  <si>
    <t>％</t>
    <phoneticPr fontId="3"/>
  </si>
  <si>
    <t>油化</t>
    <rPh sb="0" eb="2">
      <t>ユカ</t>
    </rPh>
    <phoneticPr fontId="3"/>
  </si>
  <si>
    <t>kwh/ごみｔ</t>
    <phoneticPr fontId="3"/>
  </si>
  <si>
    <t>ｔ/年</t>
    <rPh sb="2" eb="3">
      <t>ネン</t>
    </rPh>
    <phoneticPr fontId="3"/>
  </si>
  <si>
    <t>kg/ごみｔ</t>
    <phoneticPr fontId="3"/>
  </si>
  <si>
    <t>ごみ1tあたりの発電量</t>
    <rPh sb="8" eb="10">
      <t>ハツデン</t>
    </rPh>
    <rPh sb="10" eb="11">
      <t>リョウ</t>
    </rPh>
    <phoneticPr fontId="3"/>
  </si>
  <si>
    <t>活動量/原単位</t>
    <rPh sb="0" eb="2">
      <t>カツドウ</t>
    </rPh>
    <rPh sb="2" eb="3">
      <t>リョウ</t>
    </rPh>
    <rPh sb="4" eb="7">
      <t>ゲンタンイ</t>
    </rPh>
    <phoneticPr fontId="3"/>
  </si>
  <si>
    <t>参考番号</t>
    <rPh sb="0" eb="2">
      <t>サンコウ</t>
    </rPh>
    <rPh sb="2" eb="4">
      <t>バンゴウ</t>
    </rPh>
    <phoneticPr fontId="3"/>
  </si>
  <si>
    <t>出典</t>
    <rPh sb="0" eb="2">
      <t>シュッテン</t>
    </rPh>
    <phoneticPr fontId="3"/>
  </si>
  <si>
    <t>輸送</t>
    <phoneticPr fontId="3"/>
  </si>
  <si>
    <t>事業名：○○株式会社　油化事業　</t>
    <rPh sb="0" eb="2">
      <t>ジギョウ</t>
    </rPh>
    <rPh sb="2" eb="3">
      <t>メイ</t>
    </rPh>
    <rPh sb="6" eb="10">
      <t>カブシキガイシャ</t>
    </rPh>
    <rPh sb="11" eb="13">
      <t>ユカ</t>
    </rPh>
    <phoneticPr fontId="3"/>
  </si>
  <si>
    <t>処理フロー図</t>
    <rPh sb="0" eb="2">
      <t>ショリ</t>
    </rPh>
    <rPh sb="5" eb="6">
      <t>ズ</t>
    </rPh>
    <phoneticPr fontId="4"/>
  </si>
  <si>
    <t>（２）事業実施後</t>
    <rPh sb="3" eb="5">
      <t>ジギョウ</t>
    </rPh>
    <rPh sb="5" eb="7">
      <t>ジッシ</t>
    </rPh>
    <rPh sb="7" eb="8">
      <t>ゴ</t>
    </rPh>
    <phoneticPr fontId="3"/>
  </si>
  <si>
    <t>②事業実施後</t>
    <rPh sb="5" eb="6">
      <t>ゴ</t>
    </rPh>
    <phoneticPr fontId="3"/>
  </si>
  <si>
    <t>①事業実施前（現状）</t>
    <rPh sb="1" eb="3">
      <t>ジギョウ</t>
    </rPh>
    <rPh sb="3" eb="5">
      <t>ジッシ</t>
    </rPh>
    <rPh sb="5" eb="6">
      <t>マエ</t>
    </rPh>
    <rPh sb="7" eb="9">
      <t>ゲンジョウ</t>
    </rPh>
    <phoneticPr fontId="4"/>
  </si>
  <si>
    <t xml:space="preserve">※1 丸がモノ、四角がプロセスとする。
</t>
    <phoneticPr fontId="3"/>
  </si>
  <si>
    <t>処理量(t)</t>
    <rPh sb="0" eb="2">
      <t>ショリ</t>
    </rPh>
    <rPh sb="2" eb="3">
      <t>リョウ</t>
    </rPh>
    <phoneticPr fontId="3"/>
  </si>
  <si>
    <t>計算式、説明</t>
    <rPh sb="0" eb="2">
      <t>ケイサン</t>
    </rPh>
    <rPh sb="2" eb="3">
      <t>シキ</t>
    </rPh>
    <rPh sb="4" eb="6">
      <t>セツメイ</t>
    </rPh>
    <phoneticPr fontId="4"/>
  </si>
  <si>
    <t>tkm</t>
    <phoneticPr fontId="3"/>
  </si>
  <si>
    <t>トラックの積載重量 (a)</t>
    <rPh sb="5" eb="7">
      <t>セキサイ</t>
    </rPh>
    <rPh sb="7" eb="9">
      <t>ジュウリョウ</t>
    </rPh>
    <phoneticPr fontId="4"/>
  </si>
  <si>
    <t>積載率 (c)</t>
    <rPh sb="0" eb="2">
      <t>セキサイ</t>
    </rPh>
    <rPh sb="2" eb="3">
      <t>リツ</t>
    </rPh>
    <phoneticPr fontId="3"/>
  </si>
  <si>
    <t>輸送距離 (d)</t>
    <phoneticPr fontId="4"/>
  </si>
  <si>
    <t>計算値</t>
    <rPh sb="0" eb="2">
      <t>ケイサン</t>
    </rPh>
    <rPh sb="2" eb="3">
      <t>チ</t>
    </rPh>
    <phoneticPr fontId="3"/>
  </si>
  <si>
    <t>A</t>
    <phoneticPr fontId="3"/>
  </si>
  <si>
    <t>活動量</t>
    <rPh sb="0" eb="2">
      <t>カツドウ</t>
    </rPh>
    <rPh sb="2" eb="3">
      <t>リョウ</t>
    </rPh>
    <phoneticPr fontId="3"/>
  </si>
  <si>
    <t>原単位</t>
    <rPh sb="0" eb="3">
      <t>ゲンタンイ</t>
    </rPh>
    <phoneticPr fontId="3"/>
  </si>
  <si>
    <t>活動量/
原単位</t>
    <rPh sb="0" eb="2">
      <t>カツドウ</t>
    </rPh>
    <rPh sb="2" eb="3">
      <t>リョウ</t>
    </rPh>
    <rPh sb="5" eb="8">
      <t>ゲンタンイ</t>
    </rPh>
    <phoneticPr fontId="3"/>
  </si>
  <si>
    <t>サーマル（焼却）</t>
    <rPh sb="5" eb="7">
      <t>ショウキャク</t>
    </rPh>
    <phoneticPr fontId="3"/>
  </si>
  <si>
    <t>%</t>
    <phoneticPr fontId="4"/>
  </si>
  <si>
    <t>kg-CO2/kg</t>
    <phoneticPr fontId="3"/>
  </si>
  <si>
    <t>Mwh/年</t>
    <rPh sb="4" eb="5">
      <t>ネン</t>
    </rPh>
    <phoneticPr fontId="3"/>
  </si>
  <si>
    <t>廃プラ含有率(a)</t>
    <phoneticPr fontId="3"/>
  </si>
  <si>
    <t>焼却時の廃プラ1kg当たりのCO2排出量 (c)</t>
    <rPh sb="0" eb="2">
      <t>ショウキャク</t>
    </rPh>
    <rPh sb="2" eb="3">
      <t>ジ</t>
    </rPh>
    <rPh sb="4" eb="5">
      <t>ハイ</t>
    </rPh>
    <rPh sb="10" eb="11">
      <t>ア</t>
    </rPh>
    <rPh sb="17" eb="19">
      <t>ハイシュツ</t>
    </rPh>
    <rPh sb="19" eb="20">
      <t>リョウ</t>
    </rPh>
    <phoneticPr fontId="3"/>
  </si>
  <si>
    <t>年間ごみ処理量 (d)</t>
    <rPh sb="0" eb="2">
      <t>ネンカン</t>
    </rPh>
    <rPh sb="4" eb="6">
      <t>ショリ</t>
    </rPh>
    <rPh sb="6" eb="7">
      <t>リョウ</t>
    </rPh>
    <phoneticPr fontId="3"/>
  </si>
  <si>
    <t>年間電気使用量 (e)</t>
    <rPh sb="0" eb="2">
      <t>ネンカン</t>
    </rPh>
    <rPh sb="2" eb="4">
      <t>デンキ</t>
    </rPh>
    <rPh sb="4" eb="7">
      <t>シヨウリョウ</t>
    </rPh>
    <phoneticPr fontId="3"/>
  </si>
  <si>
    <t>○○会社、実績値（平成25年度）</t>
  </si>
  <si>
    <t>○○会社、実績値（平成25年度）</t>
    <rPh sb="2" eb="4">
      <t>カイシャ</t>
    </rPh>
    <rPh sb="5" eb="7">
      <t>ジッセキ</t>
    </rPh>
    <rPh sb="7" eb="8">
      <t>チ</t>
    </rPh>
    <rPh sb="9" eb="11">
      <t>ヘイセイ</t>
    </rPh>
    <rPh sb="13" eb="15">
      <t>ネンド</t>
    </rPh>
    <phoneticPr fontId="3"/>
  </si>
  <si>
    <t>1kWh当たりのCO2排出量</t>
    <rPh sb="4" eb="5">
      <t>ア</t>
    </rPh>
    <rPh sb="11" eb="13">
      <t>ハイシュツ</t>
    </rPh>
    <rPh sb="13" eb="14">
      <t>リョウ</t>
    </rPh>
    <phoneticPr fontId="3"/>
  </si>
  <si>
    <t>廃プラ以外のその他可燃ごみを含む</t>
    <rPh sb="0" eb="1">
      <t>ハイ</t>
    </rPh>
    <rPh sb="3" eb="5">
      <t>イガイ</t>
    </rPh>
    <rPh sb="8" eb="9">
      <t>タ</t>
    </rPh>
    <rPh sb="9" eb="11">
      <t>カネン</t>
    </rPh>
    <rPh sb="14" eb="15">
      <t>フク</t>
    </rPh>
    <phoneticPr fontId="3"/>
  </si>
  <si>
    <t>環境省 2)</t>
    <rPh sb="0" eb="2">
      <t>カンキョウ</t>
    </rPh>
    <rPh sb="2" eb="3">
      <t>ショウ</t>
    </rPh>
    <phoneticPr fontId="3"/>
  </si>
  <si>
    <t>環境省 3)</t>
    <rPh sb="0" eb="2">
      <t>カンキョウ</t>
    </rPh>
    <rPh sb="2" eb="3">
      <t>ショウ</t>
    </rPh>
    <phoneticPr fontId="3"/>
  </si>
  <si>
    <t>KL/年</t>
    <rPh sb="3" eb="4">
      <t>ネン</t>
    </rPh>
    <phoneticPr fontId="3"/>
  </si>
  <si>
    <t>A重油</t>
    <rPh sb="1" eb="2">
      <t>ジュウ</t>
    </rPh>
    <rPh sb="2" eb="3">
      <t>ユ</t>
    </rPh>
    <phoneticPr fontId="3"/>
  </si>
  <si>
    <t>使用燃料種</t>
    <rPh sb="0" eb="2">
      <t>シヨウ</t>
    </rPh>
    <rPh sb="2" eb="4">
      <t>ネンリョウ</t>
    </rPh>
    <rPh sb="4" eb="5">
      <t>シュ</t>
    </rPh>
    <phoneticPr fontId="3"/>
  </si>
  <si>
    <t>環境省 4)</t>
    <phoneticPr fontId="3"/>
  </si>
  <si>
    <t>系統電力分＋サーマル発電分
（発電分は所内利用）</t>
    <rPh sb="0" eb="2">
      <t>ケイトウ</t>
    </rPh>
    <rPh sb="2" eb="4">
      <t>デンリョク</t>
    </rPh>
    <rPh sb="4" eb="5">
      <t>ブン</t>
    </rPh>
    <rPh sb="10" eb="12">
      <t>ハツデン</t>
    </rPh>
    <rPh sb="12" eb="13">
      <t>ブン</t>
    </rPh>
    <rPh sb="15" eb="17">
      <t>ハツデン</t>
    </rPh>
    <rPh sb="17" eb="18">
      <t>ブン</t>
    </rPh>
    <rPh sb="19" eb="21">
      <t>ショナイ</t>
    </rPh>
    <rPh sb="21" eb="23">
      <t>リヨウ</t>
    </rPh>
    <phoneticPr fontId="3"/>
  </si>
  <si>
    <t>ごみ1tあたりの焼却灰搬出量(b)</t>
    <rPh sb="8" eb="11">
      <t>ショウキャクバイ</t>
    </rPh>
    <rPh sb="11" eb="13">
      <t>ハンシュツ</t>
    </rPh>
    <rPh sb="13" eb="14">
      <t>リョウ</t>
    </rPh>
    <phoneticPr fontId="3"/>
  </si>
  <si>
    <t>ｔ/ごみｔ</t>
    <phoneticPr fontId="3"/>
  </si>
  <si>
    <t>ｔ/ごみt</t>
    <phoneticPr fontId="3"/>
  </si>
  <si>
    <t>○○会社、実績値（平成25年度）</t>
    <phoneticPr fontId="3"/>
  </si>
  <si>
    <t>年間燃料使用量(f)</t>
    <rPh sb="0" eb="2">
      <t>ネンカン</t>
    </rPh>
    <rPh sb="2" eb="4">
      <t>ネンリョウ</t>
    </rPh>
    <rPh sb="4" eb="7">
      <t>シヨウリョウ</t>
    </rPh>
    <phoneticPr fontId="3"/>
  </si>
  <si>
    <t>ごみ1tあたりの電気使用量 (g)</t>
    <rPh sb="8" eb="10">
      <t>デンキ</t>
    </rPh>
    <rPh sb="10" eb="13">
      <t>シヨウリョウ</t>
    </rPh>
    <phoneticPr fontId="3"/>
  </si>
  <si>
    <t>(g)＝(e)/(d)*1000</t>
    <phoneticPr fontId="3"/>
  </si>
  <si>
    <t>1kWh当たりのCO2排出量(h)</t>
    <rPh sb="4" eb="5">
      <t>ア</t>
    </rPh>
    <rPh sb="11" eb="13">
      <t>ハイシュツ</t>
    </rPh>
    <rPh sb="13" eb="14">
      <t>リョウ</t>
    </rPh>
    <phoneticPr fontId="3"/>
  </si>
  <si>
    <t>年間焼却灰搬出量 (k)</t>
    <rPh sb="0" eb="2">
      <t>ネンカン</t>
    </rPh>
    <rPh sb="2" eb="5">
      <t>ショウキャクバイ</t>
    </rPh>
    <rPh sb="5" eb="7">
      <t>ハンシュツ</t>
    </rPh>
    <rPh sb="7" eb="8">
      <t>リョウ</t>
    </rPh>
    <phoneticPr fontId="3"/>
  </si>
  <si>
    <t>ごみ1tあたりの焼却灰搬出量
(l)</t>
    <rPh sb="8" eb="11">
      <t>ショウキャクバイ</t>
    </rPh>
    <rPh sb="11" eb="13">
      <t>ハンシュツ</t>
    </rPh>
    <rPh sb="13" eb="14">
      <t>リョウ</t>
    </rPh>
    <phoneticPr fontId="3"/>
  </si>
  <si>
    <t>年間発電量(m)</t>
    <rPh sb="0" eb="2">
      <t>ネンカン</t>
    </rPh>
    <rPh sb="2" eb="4">
      <t>ハツデン</t>
    </rPh>
    <rPh sb="4" eb="5">
      <t>リョウ</t>
    </rPh>
    <phoneticPr fontId="3"/>
  </si>
  <si>
    <t>ごみ1tあたりの発電量(n)</t>
    <rPh sb="8" eb="10">
      <t>ハツデン</t>
    </rPh>
    <rPh sb="10" eb="11">
      <t>リョウ</t>
    </rPh>
    <phoneticPr fontId="3"/>
  </si>
  <si>
    <t>(n)＝(m)*1000/(d)</t>
    <phoneticPr fontId="3"/>
  </si>
  <si>
    <t>埋立</t>
    <rPh sb="0" eb="2">
      <t>ウメタ</t>
    </rPh>
    <phoneticPr fontId="3"/>
  </si>
  <si>
    <t>ごみ1t当たりの焼却灰搬出量</t>
    <rPh sb="4" eb="5">
      <t>ア</t>
    </rPh>
    <rPh sb="8" eb="11">
      <t>ショウキャクバイ</t>
    </rPh>
    <rPh sb="11" eb="13">
      <t>ハンシュツ</t>
    </rPh>
    <rPh sb="13" eb="14">
      <t>リョウ</t>
    </rPh>
    <phoneticPr fontId="3"/>
  </si>
  <si>
    <t>A-NO2(b)より</t>
    <phoneticPr fontId="3"/>
  </si>
  <si>
    <t>A-NO3(b)より</t>
    <phoneticPr fontId="3"/>
  </si>
  <si>
    <t>kg/ごみt</t>
    <phoneticPr fontId="3"/>
  </si>
  <si>
    <t>C</t>
    <phoneticPr fontId="3"/>
  </si>
  <si>
    <t>A001</t>
    <phoneticPr fontId="3"/>
  </si>
  <si>
    <t>A004</t>
    <phoneticPr fontId="3"/>
  </si>
  <si>
    <t>A003</t>
    <phoneticPr fontId="3"/>
  </si>
  <si>
    <t>A002</t>
    <phoneticPr fontId="3"/>
  </si>
  <si>
    <t>A005</t>
    <phoneticPr fontId="3"/>
  </si>
  <si>
    <t>A006</t>
    <phoneticPr fontId="3"/>
  </si>
  <si>
    <t>A007</t>
    <phoneticPr fontId="3"/>
  </si>
  <si>
    <t>A008</t>
    <phoneticPr fontId="3"/>
  </si>
  <si>
    <t>A010</t>
    <phoneticPr fontId="3"/>
  </si>
  <si>
    <t>A009</t>
    <phoneticPr fontId="3"/>
  </si>
  <si>
    <t>A011</t>
    <phoneticPr fontId="3"/>
  </si>
  <si>
    <t>A012</t>
    <phoneticPr fontId="3"/>
  </si>
  <si>
    <t>ごみ1t当たりの廃プラ含有量(b)</t>
    <rPh sb="4" eb="5">
      <t>ア</t>
    </rPh>
    <rPh sb="8" eb="9">
      <t>ハイ</t>
    </rPh>
    <rPh sb="11" eb="14">
      <t>ガンユウリョウ</t>
    </rPh>
    <phoneticPr fontId="3"/>
  </si>
  <si>
    <t>kg-CO2/kwh</t>
    <phoneticPr fontId="3"/>
  </si>
  <si>
    <t>kg-CO2/kg</t>
    <phoneticPr fontId="4"/>
  </si>
  <si>
    <t>埋立時の1kg当たりのCO2排出量</t>
    <rPh sb="0" eb="2">
      <t>ウメタ</t>
    </rPh>
    <rPh sb="2" eb="3">
      <t>ジ</t>
    </rPh>
    <rPh sb="7" eb="8">
      <t>ア</t>
    </rPh>
    <rPh sb="14" eb="16">
      <t>ハイシュツ</t>
    </rPh>
    <rPh sb="16" eb="17">
      <t>リョウ</t>
    </rPh>
    <phoneticPr fontId="3"/>
  </si>
  <si>
    <t>%</t>
    <phoneticPr fontId="3"/>
  </si>
  <si>
    <t>C003</t>
    <phoneticPr fontId="3"/>
  </si>
  <si>
    <t>C004</t>
    <phoneticPr fontId="3"/>
  </si>
  <si>
    <t>油化時の揮発(ﾌﾚｱ)分 (c)</t>
    <rPh sb="0" eb="2">
      <t>ユカ</t>
    </rPh>
    <rPh sb="2" eb="3">
      <t>ジ</t>
    </rPh>
    <rPh sb="4" eb="6">
      <t>キハツ</t>
    </rPh>
    <rPh sb="11" eb="12">
      <t>ブン</t>
    </rPh>
    <phoneticPr fontId="3"/>
  </si>
  <si>
    <t>焼却時の廃プラ1kg当たりのCO2排出量　(d)</t>
    <rPh sb="0" eb="2">
      <t>ショウキャク</t>
    </rPh>
    <rPh sb="2" eb="3">
      <t>ジ</t>
    </rPh>
    <rPh sb="4" eb="5">
      <t>ハイ</t>
    </rPh>
    <rPh sb="10" eb="11">
      <t>ア</t>
    </rPh>
    <rPh sb="17" eb="19">
      <t>ハイシュツ</t>
    </rPh>
    <rPh sb="19" eb="20">
      <t>リョウ</t>
    </rPh>
    <phoneticPr fontId="3"/>
  </si>
  <si>
    <t>油化時の廃プラ1kg当たりのCO2排出量 (e)</t>
    <rPh sb="0" eb="2">
      <t>ユカ</t>
    </rPh>
    <rPh sb="2" eb="3">
      <t>ジ</t>
    </rPh>
    <rPh sb="4" eb="5">
      <t>ハイ</t>
    </rPh>
    <rPh sb="10" eb="11">
      <t>ア</t>
    </rPh>
    <rPh sb="17" eb="19">
      <t>ハイシュツ</t>
    </rPh>
    <rPh sb="19" eb="20">
      <t>リョウ</t>
    </rPh>
    <phoneticPr fontId="3"/>
  </si>
  <si>
    <t>○○事業、実証実験値</t>
    <rPh sb="2" eb="4">
      <t>ジギョウ</t>
    </rPh>
    <rPh sb="5" eb="7">
      <t>ジッショウ</t>
    </rPh>
    <rPh sb="7" eb="9">
      <t>ジッケン</t>
    </rPh>
    <rPh sb="9" eb="10">
      <t>チ</t>
    </rPh>
    <phoneticPr fontId="3"/>
  </si>
  <si>
    <t>○○事業、実証実験値</t>
    <phoneticPr fontId="3"/>
  </si>
  <si>
    <t>C005</t>
    <phoneticPr fontId="3"/>
  </si>
  <si>
    <t>C006</t>
    <phoneticPr fontId="3"/>
  </si>
  <si>
    <t>サーマル
（焼却処理）</t>
    <rPh sb="8" eb="10">
      <t>ショリ</t>
    </rPh>
    <phoneticPr fontId="3"/>
  </si>
  <si>
    <t>生産物</t>
    <rPh sb="0" eb="2">
      <t>セイサン</t>
    </rPh>
    <rPh sb="2" eb="3">
      <t>ブツ</t>
    </rPh>
    <phoneticPr fontId="3"/>
  </si>
  <si>
    <t>生産物</t>
    <rPh sb="0" eb="3">
      <t>セイサンブツハッセイブツ</t>
    </rPh>
    <phoneticPr fontId="3"/>
  </si>
  <si>
    <t>　　2) 環境省「算定・報告・公表制度における算定方法・排出係数一覧」(合成繊維及び廃ゴムタイヤ以外の廃プラスチック類（産業廃棄物に限る。）)</t>
    <phoneticPr fontId="3"/>
  </si>
  <si>
    <t>　　4) 環境省「算定・報告・公表制度における算定方法・排出係数一覧」(A重油)</t>
    <rPh sb="37" eb="38">
      <t>ジュウ</t>
    </rPh>
    <rPh sb="38" eb="39">
      <t>ユ</t>
    </rPh>
    <phoneticPr fontId="3"/>
  </si>
  <si>
    <t>　　6) 産業環境管理協会「カーボンフットプリント制度試行事業CO2換算量共通原単位データベースver. 4.01 (国内データ)」</t>
    <rPh sb="5" eb="7">
      <t>サンギョウ</t>
    </rPh>
    <rPh sb="7" eb="9">
      <t>カンキョウ</t>
    </rPh>
    <rPh sb="9" eb="11">
      <t>カンリ</t>
    </rPh>
    <rPh sb="11" eb="13">
      <t>キョウカイ</t>
    </rPh>
    <phoneticPr fontId="3"/>
  </si>
  <si>
    <t>使用なし</t>
    <rPh sb="0" eb="2">
      <t>シヨウ</t>
    </rPh>
    <phoneticPr fontId="3"/>
  </si>
  <si>
    <t>ｔ/ごみｔ</t>
    <phoneticPr fontId="3"/>
  </si>
  <si>
    <t>熱利用</t>
    <rPh sb="0" eb="1">
      <t>ネツ</t>
    </rPh>
    <rPh sb="1" eb="3">
      <t>リヨウ</t>
    </rPh>
    <phoneticPr fontId="3"/>
  </si>
  <si>
    <t>L/ごみｔ</t>
    <phoneticPr fontId="3"/>
  </si>
  <si>
    <t>KL/ごみｔ</t>
    <phoneticPr fontId="3"/>
  </si>
  <si>
    <t>KL/ごみｔ</t>
    <phoneticPr fontId="3"/>
  </si>
  <si>
    <t>(l)＝(k)/(d)</t>
    <phoneticPr fontId="3"/>
  </si>
  <si>
    <t>=1-歩留まり</t>
    <phoneticPr fontId="3"/>
  </si>
  <si>
    <t>廃プラ以外の残渣</t>
    <rPh sb="0" eb="1">
      <t>ハイ</t>
    </rPh>
    <rPh sb="3" eb="5">
      <t>イガイ</t>
    </rPh>
    <rPh sb="6" eb="8">
      <t>ザンサ</t>
    </rPh>
    <phoneticPr fontId="3"/>
  </si>
  <si>
    <t>MJ/L</t>
    <phoneticPr fontId="3"/>
  </si>
  <si>
    <t>ごみ1t当たりのA品質油の利用量</t>
    <rPh sb="13" eb="15">
      <t>リヨウ</t>
    </rPh>
    <phoneticPr fontId="4"/>
  </si>
  <si>
    <t>ごみ1t当たりのB品質油の製造量</t>
    <phoneticPr fontId="3"/>
  </si>
  <si>
    <t>品質A油の熱量</t>
    <rPh sb="0" eb="2">
      <t>ヒンシツ</t>
    </rPh>
    <rPh sb="3" eb="4">
      <t>アブラ</t>
    </rPh>
    <rPh sb="5" eb="7">
      <t>ネツリョウ</t>
    </rPh>
    <phoneticPr fontId="3"/>
  </si>
  <si>
    <t>品質B油の熱量</t>
    <phoneticPr fontId="3"/>
  </si>
  <si>
    <t>ごみ1tあたりの残渣搬出量
(i)</t>
    <rPh sb="8" eb="10">
      <t>ザンサ</t>
    </rPh>
    <rPh sb="10" eb="12">
      <t>ハンシュツ</t>
    </rPh>
    <rPh sb="12" eb="13">
      <t>リョウ</t>
    </rPh>
    <phoneticPr fontId="3"/>
  </si>
  <si>
    <t>ごみ1t当たりのA品質油の製造量(j)</t>
    <rPh sb="4" eb="5">
      <t>ア</t>
    </rPh>
    <rPh sb="9" eb="11">
      <t>ヒンシツ</t>
    </rPh>
    <rPh sb="11" eb="12">
      <t>アブラ</t>
    </rPh>
    <rPh sb="13" eb="15">
      <t>セイゾウ</t>
    </rPh>
    <rPh sb="15" eb="16">
      <t>リョウ</t>
    </rPh>
    <phoneticPr fontId="3"/>
  </si>
  <si>
    <t>ごみ1t当たりのB品質油の製造量(k)</t>
    <rPh sb="4" eb="5">
      <t>ア</t>
    </rPh>
    <rPh sb="9" eb="11">
      <t>ヒンシツ</t>
    </rPh>
    <rPh sb="11" eb="12">
      <t>アブラ</t>
    </rPh>
    <rPh sb="13" eb="15">
      <t>セイゾウ</t>
    </rPh>
    <rPh sb="15" eb="16">
      <t>リョウ</t>
    </rPh>
    <phoneticPr fontId="3"/>
  </si>
  <si>
    <t>灯油相当</t>
    <rPh sb="0" eb="2">
      <t>トウユ</t>
    </rPh>
    <rPh sb="2" eb="4">
      <t>ソウトウ</t>
    </rPh>
    <phoneticPr fontId="3"/>
  </si>
  <si>
    <t>kg-CO2/L</t>
    <phoneticPr fontId="3"/>
  </si>
  <si>
    <t>A重油相当</t>
    <rPh sb="1" eb="2">
      <t>ジュウ</t>
    </rPh>
    <rPh sb="3" eb="5">
      <t>ソウトウ</t>
    </rPh>
    <phoneticPr fontId="3"/>
  </si>
  <si>
    <t>C009</t>
    <phoneticPr fontId="3"/>
  </si>
  <si>
    <t>C011</t>
    <phoneticPr fontId="3"/>
  </si>
  <si>
    <t>C010</t>
    <phoneticPr fontId="3"/>
  </si>
  <si>
    <t>C012</t>
    <phoneticPr fontId="3"/>
  </si>
  <si>
    <t>採掘～熱利用</t>
    <rPh sb="0" eb="2">
      <t>サイクツ</t>
    </rPh>
    <rPh sb="3" eb="4">
      <t>ネツ</t>
    </rPh>
    <rPh sb="4" eb="6">
      <t>リヨウ</t>
    </rPh>
    <phoneticPr fontId="3"/>
  </si>
  <si>
    <t>　　　　（A重油ボイラーでの燃焼、灯油のボイラーでの燃焼）</t>
    <rPh sb="6" eb="7">
      <t>ジュウ</t>
    </rPh>
    <rPh sb="7" eb="8">
      <t>ユ</t>
    </rPh>
    <rPh sb="14" eb="16">
      <t>ネンショウ</t>
    </rPh>
    <rPh sb="17" eb="19">
      <t>トウユ</t>
    </rPh>
    <rPh sb="26" eb="28">
      <t>ネンショウ</t>
    </rPh>
    <phoneticPr fontId="3"/>
  </si>
  <si>
    <t xml:space="preserve">B(C の資源代替分）
</t>
    <phoneticPr fontId="3"/>
  </si>
  <si>
    <t xml:space="preserve">D(A の資源代替分）
</t>
    <phoneticPr fontId="3"/>
  </si>
  <si>
    <t>発電</t>
    <rPh sb="0" eb="2">
      <t>ハツデン</t>
    </rPh>
    <phoneticPr fontId="3"/>
  </si>
  <si>
    <t>kwh/ごみｔ</t>
    <phoneticPr fontId="3"/>
  </si>
  <si>
    <t>A-NO2(n)</t>
    <phoneticPr fontId="3"/>
  </si>
  <si>
    <t>○○事業、実証実験値</t>
    <phoneticPr fontId="3"/>
  </si>
  <si>
    <t>C-NO2(j)より、A重油代替</t>
    <rPh sb="12" eb="14">
      <t>ジュウユ</t>
    </rPh>
    <rPh sb="14" eb="16">
      <t>ダイタイ</t>
    </rPh>
    <phoneticPr fontId="3"/>
  </si>
  <si>
    <t>C-NO2(k)より、灯油代替</t>
    <rPh sb="11" eb="13">
      <t>トウユ</t>
    </rPh>
    <rPh sb="13" eb="15">
      <t>ダイタイ</t>
    </rPh>
    <phoneticPr fontId="3"/>
  </si>
  <si>
    <t>※ 活動量と原単位の参照先を算出結果のシートに記載していれば、以下の表形式でなくてもよい。</t>
    <rPh sb="2" eb="4">
      <t>カツドウ</t>
    </rPh>
    <rPh sb="4" eb="5">
      <t>リョウ</t>
    </rPh>
    <rPh sb="6" eb="9">
      <t>ゲンタンイ</t>
    </rPh>
    <rPh sb="10" eb="12">
      <t>サンショウ</t>
    </rPh>
    <rPh sb="12" eb="13">
      <t>サキ</t>
    </rPh>
    <rPh sb="14" eb="16">
      <t>サンシュツ</t>
    </rPh>
    <rPh sb="16" eb="18">
      <t>ケッカ</t>
    </rPh>
    <rPh sb="23" eb="25">
      <t>キサイ</t>
    </rPh>
    <rPh sb="31" eb="33">
      <t>イカ</t>
    </rPh>
    <rPh sb="34" eb="37">
      <t>ヒョウケイシキ</t>
    </rPh>
    <phoneticPr fontId="3"/>
  </si>
  <si>
    <t>1kWh当たりのCO2排出量</t>
    <phoneticPr fontId="3"/>
  </si>
  <si>
    <t>D001</t>
    <phoneticPr fontId="3"/>
  </si>
  <si>
    <t>D002</t>
    <phoneticPr fontId="3"/>
  </si>
  <si>
    <t>A重油と同じと仮定</t>
    <rPh sb="1" eb="2">
      <t>ジュウ</t>
    </rPh>
    <rPh sb="4" eb="5">
      <t>オナ</t>
    </rPh>
    <rPh sb="7" eb="9">
      <t>カテイ</t>
    </rPh>
    <phoneticPr fontId="3"/>
  </si>
  <si>
    <t>灯油と同じと仮定</t>
    <rPh sb="0" eb="2">
      <t>トウユ</t>
    </rPh>
    <rPh sb="3" eb="4">
      <t>オナ</t>
    </rPh>
    <rPh sb="6" eb="8">
      <t>カテイ</t>
    </rPh>
    <phoneticPr fontId="3"/>
  </si>
  <si>
    <t>A重油の1L当たりのCO2排出量</t>
    <rPh sb="1" eb="3">
      <t>ジュウユ</t>
    </rPh>
    <rPh sb="6" eb="7">
      <t>ア</t>
    </rPh>
    <rPh sb="13" eb="15">
      <t>ハイシュツ</t>
    </rPh>
    <rPh sb="15" eb="16">
      <t>リョウ</t>
    </rPh>
    <phoneticPr fontId="3"/>
  </si>
  <si>
    <t>灯油の1L当たりのCO2排出量</t>
    <rPh sb="0" eb="2">
      <t>トウユ</t>
    </rPh>
    <rPh sb="5" eb="6">
      <t>ア</t>
    </rPh>
    <rPh sb="12" eb="14">
      <t>ハイシュツ</t>
    </rPh>
    <rPh sb="14" eb="15">
      <t>リョウ</t>
    </rPh>
    <phoneticPr fontId="3"/>
  </si>
  <si>
    <t>採掘～熱利用</t>
    <phoneticPr fontId="3"/>
  </si>
  <si>
    <t>C-NO2(j)より、Lに換算</t>
    <rPh sb="13" eb="15">
      <t>カンサン</t>
    </rPh>
    <phoneticPr fontId="3"/>
  </si>
  <si>
    <t>C-NO2(k)より、Lに換算</t>
    <rPh sb="13" eb="15">
      <t>カンサン</t>
    </rPh>
    <phoneticPr fontId="3"/>
  </si>
  <si>
    <t>A-NO3(b)より、kgに換算</t>
    <rPh sb="14" eb="16">
      <t>カンサン</t>
    </rPh>
    <phoneticPr fontId="3"/>
  </si>
  <si>
    <t>品質A油の1L当たりのCO2排出量</t>
    <rPh sb="0" eb="2">
      <t>ヒンシツ</t>
    </rPh>
    <rPh sb="3" eb="4">
      <t>アブラ</t>
    </rPh>
    <rPh sb="7" eb="8">
      <t>ア</t>
    </rPh>
    <rPh sb="14" eb="16">
      <t>ハイシュツ</t>
    </rPh>
    <rPh sb="16" eb="17">
      <t>リョウ</t>
    </rPh>
    <phoneticPr fontId="3"/>
  </si>
  <si>
    <t>品質B油の1L当たりのCO2排出量</t>
    <rPh sb="7" eb="8">
      <t>ア</t>
    </rPh>
    <rPh sb="14" eb="16">
      <t>ハイシュツ</t>
    </rPh>
    <rPh sb="16" eb="17">
      <t>リョウ</t>
    </rPh>
    <phoneticPr fontId="3"/>
  </si>
  <si>
    <t>発電</t>
    <phoneticPr fontId="3"/>
  </si>
  <si>
    <t xml:space="preserve">ごみ1tあたりの電気使用量 </t>
    <rPh sb="8" eb="10">
      <t>デンキ</t>
    </rPh>
    <rPh sb="10" eb="13">
      <t>シヨウリョウ</t>
    </rPh>
    <phoneticPr fontId="3"/>
  </si>
  <si>
    <t>環境省 3)</t>
    <phoneticPr fontId="3"/>
  </si>
  <si>
    <t>環境省 6)</t>
    <rPh sb="0" eb="3">
      <t>カンキョウショウ</t>
    </rPh>
    <phoneticPr fontId="3"/>
  </si>
  <si>
    <t>L/ごみt</t>
    <phoneticPr fontId="3"/>
  </si>
  <si>
    <t>kg-CO2/tkm</t>
    <phoneticPr fontId="3"/>
  </si>
  <si>
    <t>トラック輸送（4トン車：積載率75%）</t>
    <phoneticPr fontId="3"/>
  </si>
  <si>
    <t>1tkmあたりのCO2排出量</t>
    <rPh sb="11" eb="13">
      <t>ハイシュツ</t>
    </rPh>
    <rPh sb="13" eb="14">
      <t>リョウ</t>
    </rPh>
    <phoneticPr fontId="3"/>
  </si>
  <si>
    <t>トラック輸送（10トン車：積載率100%）</t>
    <phoneticPr fontId="3"/>
  </si>
  <si>
    <t>C</t>
    <phoneticPr fontId="3"/>
  </si>
  <si>
    <t>トラック輸送（4トン車：積載率100%）</t>
    <phoneticPr fontId="3"/>
  </si>
  <si>
    <t>▲▲運送会社、ヒアリング結果</t>
    <rPh sb="2" eb="4">
      <t>ウンソウ</t>
    </rPh>
    <rPh sb="4" eb="6">
      <t>カイシャ</t>
    </rPh>
    <rPh sb="12" eb="14">
      <t>ケッカ</t>
    </rPh>
    <phoneticPr fontId="3"/>
  </si>
  <si>
    <t>▲▲運送会社、ヒアリング結果</t>
    <rPh sb="2" eb="4">
      <t>ウンソウ</t>
    </rPh>
    <rPh sb="4" eb="6">
      <t>ガイシャ</t>
    </rPh>
    <rPh sb="12" eb="14">
      <t>ケッカ</t>
    </rPh>
    <phoneticPr fontId="3"/>
  </si>
  <si>
    <t>　　1) 産業環境管理協会「カーボンフットプリント制度試行事業CO2換算量共通原単位データベースver. 4.01 (国内データ)」（以下、「CFP4.01」）</t>
    <rPh sb="5" eb="7">
      <t>サンギョウ</t>
    </rPh>
    <rPh sb="7" eb="9">
      <t>カンキョウ</t>
    </rPh>
    <rPh sb="9" eb="11">
      <t>カンリ</t>
    </rPh>
    <rPh sb="11" eb="13">
      <t>キョウカイ</t>
    </rPh>
    <rPh sb="67" eb="69">
      <t>イカ</t>
    </rPh>
    <phoneticPr fontId="3"/>
  </si>
  <si>
    <t>CFP4.01  1)</t>
    <phoneticPr fontId="3"/>
  </si>
  <si>
    <t xml:space="preserve">CFP4.01 </t>
    <phoneticPr fontId="3"/>
  </si>
  <si>
    <t>CFP4.01</t>
    <phoneticPr fontId="3"/>
  </si>
  <si>
    <t>埋立処分（一般廃棄物）</t>
    <phoneticPr fontId="3"/>
  </si>
  <si>
    <t>ごみ1ｔあたりの燃料使用量</t>
    <phoneticPr fontId="3"/>
  </si>
  <si>
    <t>A重油1L当たりのCO2排出量</t>
    <rPh sb="1" eb="2">
      <t>ジュウ</t>
    </rPh>
    <rPh sb="2" eb="3">
      <t>ユ</t>
    </rPh>
    <rPh sb="5" eb="6">
      <t>ア</t>
    </rPh>
    <rPh sb="12" eb="14">
      <t>ハイシュツ</t>
    </rPh>
    <rPh sb="14" eb="15">
      <t>リョウ</t>
    </rPh>
    <phoneticPr fontId="3"/>
  </si>
  <si>
    <t>　　3) 環境省「平成25年度の電気事業者ごとの実排出係数・調整後排出係数等」(東京電力㈱、調整後排出係数)</t>
    <rPh sb="5" eb="7">
      <t>カンキョウ</t>
    </rPh>
    <rPh sb="7" eb="8">
      <t>ショウ</t>
    </rPh>
    <rPh sb="40" eb="42">
      <t>トウキョウ</t>
    </rPh>
    <rPh sb="42" eb="44">
      <t>デンリョク</t>
    </rPh>
    <rPh sb="46" eb="49">
      <t>チョウセイゴ</t>
    </rPh>
    <rPh sb="49" eb="51">
      <t>ハイシュツ</t>
    </rPh>
    <rPh sb="51" eb="53">
      <t>ケイスウ</t>
    </rPh>
    <phoneticPr fontId="3"/>
  </si>
  <si>
    <t>　　6) 環境省「平成25年度の電気事業者ごとの実排出係数・調整後排出係数等」(東京電力㈱、調整後排出係数)</t>
    <rPh sb="5" eb="7">
      <t>カンキョウ</t>
    </rPh>
    <rPh sb="7" eb="8">
      <t>ショウ</t>
    </rPh>
    <rPh sb="40" eb="42">
      <t>トウキョウ</t>
    </rPh>
    <rPh sb="42" eb="44">
      <t>デンリョク</t>
    </rPh>
    <rPh sb="46" eb="49">
      <t>チョウセイゴ</t>
    </rPh>
    <rPh sb="49" eb="51">
      <t>ハイシュツ</t>
    </rPh>
    <rPh sb="51" eb="53">
      <t>ケイスウ</t>
    </rPh>
    <phoneticPr fontId="3"/>
  </si>
  <si>
    <t>①ベースライン（現状）</t>
    <rPh sb="8" eb="10">
      <t>ゲンジョウ</t>
    </rPh>
    <phoneticPr fontId="4"/>
  </si>
  <si>
    <t>ベースライン（現状）の排出量</t>
    <rPh sb="7" eb="9">
      <t>ゲンジョウ</t>
    </rPh>
    <rPh sb="8" eb="9">
      <t>ジツゲン</t>
    </rPh>
    <rPh sb="11" eb="13">
      <t>ハイシュツ</t>
    </rPh>
    <rPh sb="13" eb="14">
      <t>リョウ</t>
    </rPh>
    <phoneticPr fontId="4"/>
  </si>
  <si>
    <t>ベースライン（現状）の排出量</t>
    <rPh sb="11" eb="13">
      <t>ハイシュツ</t>
    </rPh>
    <rPh sb="13" eb="14">
      <t>リョウ</t>
    </rPh>
    <phoneticPr fontId="4"/>
  </si>
  <si>
    <t>ベースライン（現状）の代替分</t>
    <rPh sb="11" eb="13">
      <t>ダイタイ</t>
    </rPh>
    <rPh sb="13" eb="14">
      <t>ブン</t>
    </rPh>
    <phoneticPr fontId="3"/>
  </si>
  <si>
    <t>（１）ベースライン（現状）</t>
    <rPh sb="10" eb="12">
      <t>ゲンジョウ</t>
    </rPh>
    <phoneticPr fontId="3"/>
  </si>
  <si>
    <t>　・廃プラを主成分とするごみ1t当たりの輸送、処理、サービスの製造、利用までに係るCO2排出量を推計した。</t>
    <rPh sb="2" eb="3">
      <t>ハイ</t>
    </rPh>
    <rPh sb="6" eb="9">
      <t>シュセイブン</t>
    </rPh>
    <rPh sb="16" eb="17">
      <t>ア</t>
    </rPh>
    <rPh sb="20" eb="22">
      <t>ユソウ</t>
    </rPh>
    <rPh sb="23" eb="25">
      <t>ショリ</t>
    </rPh>
    <rPh sb="31" eb="33">
      <t>セイゾウ</t>
    </rPh>
    <rPh sb="34" eb="36">
      <t>リヨウ</t>
    </rPh>
    <rPh sb="39" eb="40">
      <t>カカ</t>
    </rPh>
    <rPh sb="44" eb="46">
      <t>ハイシュツ</t>
    </rPh>
    <rPh sb="46" eb="47">
      <t>リョウ</t>
    </rPh>
    <rPh sb="48" eb="50">
      <t>スイケイ</t>
    </rPh>
    <phoneticPr fontId="3"/>
  </si>
  <si>
    <t xml:space="preserve">※2 プロセスの番号は、算出結果のプロセスNOと合わせること。
</t>
    <phoneticPr fontId="3"/>
  </si>
  <si>
    <t>L/ごみｔ</t>
    <phoneticPr fontId="3"/>
  </si>
  <si>
    <t>ごみ1tあたりの輸送量</t>
    <rPh sb="8" eb="10">
      <t>ユソウ</t>
    </rPh>
    <rPh sb="10" eb="11">
      <t>リョウ</t>
    </rPh>
    <phoneticPr fontId="3"/>
  </si>
  <si>
    <t xml:space="preserve">輸送距離 </t>
    <phoneticPr fontId="4"/>
  </si>
  <si>
    <t>積載率</t>
    <rPh sb="0" eb="2">
      <t>セキサイ</t>
    </rPh>
    <rPh sb="2" eb="3">
      <t>リツ</t>
    </rPh>
    <phoneticPr fontId="3"/>
  </si>
  <si>
    <t>トラックの積載重量</t>
    <rPh sb="5" eb="7">
      <t>セキサイ</t>
    </rPh>
    <rPh sb="7" eb="9">
      <t>ジュウリョウ</t>
    </rPh>
    <phoneticPr fontId="4"/>
  </si>
  <si>
    <t>輸送距離</t>
    <phoneticPr fontId="4"/>
  </si>
  <si>
    <t>(f)＝(b)*(d)</t>
    <phoneticPr fontId="3"/>
  </si>
  <si>
    <t>tkm</t>
    <phoneticPr fontId="3"/>
  </si>
  <si>
    <t>(i)=(f)/(d)*1000</t>
    <phoneticPr fontId="3"/>
  </si>
  <si>
    <t>(1-歩留分)は空気中に排出されると想定
(e)=(c)*(d)</t>
    <rPh sb="3" eb="5">
      <t>ブド</t>
    </rPh>
    <rPh sb="5" eb="6">
      <t>ブン</t>
    </rPh>
    <rPh sb="8" eb="11">
      <t>クウキチュウ</t>
    </rPh>
    <rPh sb="12" eb="14">
      <t>ハイシュツ</t>
    </rPh>
    <rPh sb="18" eb="20">
      <t>ソウテイ</t>
    </rPh>
    <phoneticPr fontId="3"/>
  </si>
  <si>
    <t>ごみ1tあたり焼却灰の輸送量</t>
    <rPh sb="7" eb="10">
      <t>ショウキャクバイ</t>
    </rPh>
    <rPh sb="11" eb="14">
      <t>ユソウリョウ</t>
    </rPh>
    <phoneticPr fontId="3"/>
  </si>
  <si>
    <t>ごみ1tあたり焼却灰の輸送量</t>
    <rPh sb="7" eb="10">
      <t>ショウキャクバイ</t>
    </rPh>
    <rPh sb="11" eb="13">
      <t>ユソウ</t>
    </rPh>
    <rPh sb="13" eb="14">
      <t>リョウ</t>
    </rPh>
    <phoneticPr fontId="3"/>
  </si>
  <si>
    <t>エコタウンCO2削減効果算出シート</t>
    <rPh sb="8" eb="12">
      <t>サクゲンコウカ</t>
    </rPh>
    <rPh sb="12" eb="14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</si>
</sst>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.000;[Red]\-#,##0.000"/>
    <numFmt numFmtId="178" formatCode="#,##0.0;[Red]\-#,##0.0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&quot;¥&quot;\!\ _F_-;&quot;¥&quot;\!\-* #,##0&quot;¥&quot;\!\ _F_-;_-* &quot;-&quot;&quot;¥&quot;\!\ _F_-;_-@_-"/>
    <numFmt numFmtId="182" formatCode="_ * #,##0.00_ ;_ * &quot;¥&quot;\!\-#,##0.00_ ;_ * &quot;-&quot;??_ ;_ @_ "/>
    <numFmt numFmtId="183" formatCode="_ * #,##0_ ;_ * &quot;¥&quot;\!\-#,##0_ ;_ * &quot;-&quot;_ ;_ @_ "/>
    <numFmt numFmtId="184" formatCode="#,##0.0&quot;人月&quot;"/>
    <numFmt numFmtId="185" formatCode="&quot;¥&quot;#,##0.00;[Red]&quot;¥&quot;&quot;¥&quot;\!\-#,##0.00"/>
    <numFmt numFmtId="186" formatCode="&quot;¥&quot;#,##0;[Red]&quot;¥&quot;&quot;¥&quot;\!\-#,##0"/>
    <numFmt numFmtId="187" formatCode="[Blue][&gt;100]#,##0.0;[Red][&lt;95]#,##0.0;General"/>
    <numFmt numFmtId="188" formatCode="[Blue][&gt;100]#,##0.0;[Red][&lt;95]#,##0.0;0.0"/>
    <numFmt numFmtId="189" formatCode="0.000_ "/>
    <numFmt numFmtId="190" formatCode="#,##0.0"/>
    <numFmt numFmtId="191" formatCode="0.00_ "/>
    <numFmt numFmtId="192" formatCode="#,##0.000"/>
  </numFmts>
  <fonts count="4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明朝"/>
      <family val="1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name val="・団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  <family val="2"/>
    </font>
    <font>
      <sz val="11"/>
      <name val="ＭＳ ・団"/>
      <family val="1"/>
      <charset val="128"/>
    </font>
    <font>
      <b/>
      <sz val="14.5"/>
      <name val="明朝"/>
      <family val="1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vertAlign val="subscript"/>
      <sz val="11"/>
      <name val="ＭＳ Ｐゴシック"/>
      <family val="3"/>
      <charset val="128"/>
    </font>
    <font>
      <sz val="11"/>
      <color rgb="FF0033CC"/>
      <name val="ＭＳ Ｐゴシック"/>
      <family val="3"/>
      <charset val="128"/>
    </font>
    <font>
      <u/>
      <sz val="12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3A4D5B"/>
      <name val="メイリオ"/>
      <family val="3"/>
      <charset val="128"/>
    </font>
    <font>
      <sz val="11"/>
      <color rgb="FF0033CC"/>
      <name val="ＭＳ Ｐゴシック"/>
      <family val="2"/>
      <charset val="128"/>
      <scheme val="minor"/>
    </font>
    <font>
      <sz val="11"/>
      <color rgb="FF0033CC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8"/>
      <name val="ＭＳ Ｐゴシック"/>
      <family val="2"/>
      <charset val="128"/>
      <scheme val="major"/>
    </font>
    <font>
      <b/>
      <sz val="18"/>
      <name val="ＭＳ Ｐゴシック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9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6" fillId="0" borderId="0"/>
    <xf numFmtId="176" fontId="7" fillId="0" borderId="0" applyFill="0" applyBorder="0" applyAlignment="0"/>
    <xf numFmtId="0" fontId="8" fillId="0" borderId="0">
      <alignment horizontal="left"/>
    </xf>
    <xf numFmtId="0" fontId="9" fillId="0" borderId="2" applyNumberFormat="0" applyAlignment="0" applyProtection="0">
      <alignment horizontal="left" vertical="center"/>
    </xf>
    <xf numFmtId="0" fontId="9" fillId="0" borderId="1">
      <alignment horizontal="left" vertical="center"/>
    </xf>
    <xf numFmtId="0" fontId="6" fillId="0" borderId="0"/>
    <xf numFmtId="4" fontId="8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>
      <alignment horizontal="center"/>
    </xf>
    <xf numFmtId="0" fontId="13" fillId="0" borderId="0" applyNumberFormat="0" applyFill="0" applyAlignment="0"/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6">
      <alignment horizontal="left" vertical="center"/>
    </xf>
    <xf numFmtId="0" fontId="9" fillId="0" borderId="6">
      <alignment horizontal="left" vertical="center"/>
    </xf>
    <xf numFmtId="0" fontId="1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38" fontId="20" fillId="2" borderId="0" applyNumberFormat="0" applyBorder="0" applyAlignment="0" applyProtection="0"/>
    <xf numFmtId="10" fontId="20" fillId="5" borderId="8" applyNumberFormat="0" applyBorder="0" applyAlignment="0" applyProtection="0"/>
    <xf numFmtId="1" fontId="21" fillId="0" borderId="0" applyProtection="0">
      <protection locked="0"/>
    </xf>
    <xf numFmtId="49" fontId="22" fillId="0" borderId="0" applyNumberFormat="0" applyFill="0" applyBorder="0" applyAlignment="0">
      <alignment horizontal="centerContinuous"/>
    </xf>
    <xf numFmtId="181" fontId="23" fillId="0" borderId="0"/>
    <xf numFmtId="0" fontId="24" fillId="0" borderId="0"/>
    <xf numFmtId="0" fontId="23" fillId="0" borderId="0"/>
    <xf numFmtId="10" fontId="6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26" fillId="0" borderId="15">
      <alignment horizontal="center"/>
    </xf>
    <xf numFmtId="0" fontId="27" fillId="0" borderId="0"/>
    <xf numFmtId="9" fontId="30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184" fontId="23" fillId="0" borderId="0"/>
    <xf numFmtId="185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/>
    <xf numFmtId="0" fontId="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/>
    <xf numFmtId="0" fontId="30" fillId="0" borderId="0"/>
    <xf numFmtId="0" fontId="33" fillId="0" borderId="0">
      <alignment vertical="center"/>
    </xf>
    <xf numFmtId="0" fontId="33" fillId="0" borderId="0"/>
    <xf numFmtId="0" fontId="30" fillId="0" borderId="0"/>
    <xf numFmtId="0" fontId="30" fillId="0" borderId="0"/>
    <xf numFmtId="0" fontId="30" fillId="0" borderId="0"/>
    <xf numFmtId="0" fontId="34" fillId="0" borderId="0">
      <alignment vertical="center"/>
    </xf>
    <xf numFmtId="187" fontId="29" fillId="0" borderId="16">
      <protection locked="0"/>
    </xf>
    <xf numFmtId="188" fontId="29" fillId="6" borderId="17"/>
    <xf numFmtId="9" fontId="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2" fillId="0" borderId="0" xfId="1"/>
    <xf numFmtId="0" fontId="2" fillId="0" borderId="0" xfId="1" applyFont="1"/>
    <xf numFmtId="0" fontId="2" fillId="0" borderId="0" xfId="1" applyAlignment="1">
      <alignment vertical="center"/>
    </xf>
    <xf numFmtId="0" fontId="2" fillId="0" borderId="0" xfId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38" fontId="2" fillId="0" borderId="8" xfId="2" applyBorder="1" applyAlignment="1">
      <alignment vertical="center"/>
    </xf>
    <xf numFmtId="0" fontId="2" fillId="0" borderId="0" xfId="1" applyBorder="1" applyAlignment="1">
      <alignment horizontal="left" vertical="center"/>
    </xf>
    <xf numFmtId="0" fontId="2" fillId="0" borderId="0" xfId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0" xfId="1" applyFill="1" applyBorder="1" applyAlignment="1">
      <alignment vertical="center" wrapText="1"/>
    </xf>
    <xf numFmtId="177" fontId="16" fillId="0" borderId="0" xfId="2" applyNumberFormat="1" applyFont="1" applyFill="1" applyBorder="1" applyAlignment="1">
      <alignment vertical="center"/>
    </xf>
    <xf numFmtId="38" fontId="16" fillId="0" borderId="0" xfId="25" applyFont="1" applyBorder="1" applyAlignment="1">
      <alignment vertical="center"/>
    </xf>
    <xf numFmtId="0" fontId="2" fillId="3" borderId="8" xfId="1" applyFill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2" fillId="0" borderId="3" xfId="1" applyFill="1" applyBorder="1" applyAlignment="1">
      <alignment vertical="center"/>
    </xf>
    <xf numFmtId="38" fontId="2" fillId="0" borderId="3" xfId="2" applyFont="1" applyFill="1" applyBorder="1" applyAlignment="1">
      <alignment horizontal="right" vertical="center"/>
    </xf>
    <xf numFmtId="0" fontId="2" fillId="0" borderId="8" xfId="1" applyFill="1" applyBorder="1" applyAlignment="1">
      <alignment vertical="center" wrapText="1"/>
    </xf>
    <xf numFmtId="177" fontId="2" fillId="0" borderId="8" xfId="2" applyNumberFormat="1" applyFill="1" applyBorder="1" applyAlignment="1">
      <alignment vertical="center"/>
    </xf>
    <xf numFmtId="0" fontId="2" fillId="0" borderId="8" xfId="1" applyFill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0" xfId="1" applyAlignment="1">
      <alignment horizontal="right" vertical="center"/>
    </xf>
    <xf numFmtId="3" fontId="2" fillId="0" borderId="0" xfId="1" applyNumberFormat="1" applyAlignment="1">
      <alignment vertical="center"/>
    </xf>
    <xf numFmtId="0" fontId="18" fillId="0" borderId="0" xfId="1" applyFont="1"/>
    <xf numFmtId="0" fontId="2" fillId="0" borderId="8" xfId="1" applyBorder="1" applyAlignment="1">
      <alignment horizontal="center" vertical="center"/>
    </xf>
    <xf numFmtId="0" fontId="2" fillId="0" borderId="8" xfId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vertical="center" wrapText="1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 wrapText="1"/>
    </xf>
    <xf numFmtId="0" fontId="2" fillId="0" borderId="7" xfId="1" applyBorder="1" applyAlignment="1">
      <alignment vertical="center"/>
    </xf>
    <xf numFmtId="0" fontId="2" fillId="0" borderId="18" xfId="1" applyFill="1" applyBorder="1" applyAlignment="1">
      <alignment vertical="center"/>
    </xf>
    <xf numFmtId="0" fontId="2" fillId="0" borderId="18" xfId="1" applyFill="1" applyBorder="1" applyAlignment="1">
      <alignment horizontal="left" vertical="center"/>
    </xf>
    <xf numFmtId="0" fontId="2" fillId="4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 wrapText="1"/>
    </xf>
    <xf numFmtId="38" fontId="16" fillId="0" borderId="0" xfId="2" applyNumberFormat="1" applyFont="1" applyFill="1" applyBorder="1" applyAlignment="1">
      <alignment vertical="center"/>
    </xf>
    <xf numFmtId="38" fontId="16" fillId="0" borderId="6" xfId="25" applyFont="1" applyBorder="1" applyAlignment="1">
      <alignment vertical="center"/>
    </xf>
    <xf numFmtId="0" fontId="2" fillId="0" borderId="14" xfId="1" applyBorder="1" applyAlignment="1">
      <alignment vertical="center"/>
    </xf>
    <xf numFmtId="0" fontId="2" fillId="0" borderId="13" xfId="1" applyBorder="1" applyAlignment="1">
      <alignment vertical="center"/>
    </xf>
    <xf numFmtId="38" fontId="2" fillId="0" borderId="3" xfId="2" applyBorder="1" applyAlignment="1">
      <alignment vertical="center"/>
    </xf>
    <xf numFmtId="0" fontId="16" fillId="0" borderId="19" xfId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38" fontId="16" fillId="0" borderId="12" xfId="25" applyFont="1" applyBorder="1" applyAlignment="1">
      <alignment vertical="center"/>
    </xf>
    <xf numFmtId="0" fontId="2" fillId="0" borderId="12" xfId="1" applyBorder="1" applyAlignment="1">
      <alignment horizontal="left" vertical="center"/>
    </xf>
    <xf numFmtId="0" fontId="2" fillId="0" borderId="19" xfId="1" applyBorder="1" applyAlignment="1">
      <alignment vertical="center"/>
    </xf>
    <xf numFmtId="0" fontId="2" fillId="0" borderId="3" xfId="1" applyBorder="1" applyAlignment="1">
      <alignment horizontal="center" vertical="center"/>
    </xf>
    <xf numFmtId="0" fontId="36" fillId="0" borderId="0" xfId="1" applyFont="1"/>
    <xf numFmtId="0" fontId="2" fillId="3" borderId="8" xfId="1" applyFill="1" applyBorder="1" applyAlignment="1">
      <alignment horizontal="center" vertical="center" wrapText="1"/>
    </xf>
    <xf numFmtId="0" fontId="37" fillId="0" borderId="0" xfId="0" applyFont="1">
      <alignment vertical="center"/>
    </xf>
    <xf numFmtId="38" fontId="2" fillId="0" borderId="29" xfId="25" applyFont="1" applyFill="1" applyBorder="1" applyAlignment="1">
      <alignment vertical="center"/>
    </xf>
    <xf numFmtId="0" fontId="2" fillId="0" borderId="32" xfId="1" applyBorder="1" applyAlignment="1">
      <alignment vertical="center"/>
    </xf>
    <xf numFmtId="0" fontId="2" fillId="4" borderId="33" xfId="1" applyFont="1" applyFill="1" applyBorder="1" applyAlignment="1">
      <alignment vertical="center"/>
    </xf>
    <xf numFmtId="0" fontId="2" fillId="4" borderId="34" xfId="1" applyFont="1" applyFill="1" applyBorder="1" applyAlignment="1">
      <alignment vertical="center"/>
    </xf>
    <xf numFmtId="0" fontId="17" fillId="0" borderId="35" xfId="1" applyFont="1" applyFill="1" applyBorder="1" applyAlignment="1">
      <alignment vertical="center"/>
    </xf>
    <xf numFmtId="0" fontId="17" fillId="0" borderId="35" xfId="1" applyFont="1" applyFill="1" applyBorder="1" applyAlignment="1">
      <alignment vertical="center" wrapText="1"/>
    </xf>
    <xf numFmtId="0" fontId="17" fillId="4" borderId="34" xfId="1" applyFont="1" applyFill="1" applyBorder="1" applyAlignment="1">
      <alignment vertical="center"/>
    </xf>
    <xf numFmtId="0" fontId="17" fillId="4" borderId="35" xfId="1" applyFont="1" applyFill="1" applyBorder="1" applyAlignment="1">
      <alignment vertical="center"/>
    </xf>
    <xf numFmtId="0" fontId="17" fillId="4" borderId="35" xfId="1" applyFont="1" applyFill="1" applyBorder="1" applyAlignment="1">
      <alignment vertical="center" wrapText="1"/>
    </xf>
    <xf numFmtId="38" fontId="16" fillId="4" borderId="36" xfId="25" applyFont="1" applyFill="1" applyBorder="1" applyAlignment="1">
      <alignment vertical="center"/>
    </xf>
    <xf numFmtId="0" fontId="2" fillId="3" borderId="5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2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15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0" fillId="0" borderId="0" xfId="0" applyAlignment="1">
      <alignment vertical="center"/>
    </xf>
    <xf numFmtId="0" fontId="2" fillId="0" borderId="0" xfId="1" applyFont="1" applyBorder="1" applyAlignment="1">
      <alignment wrapText="1"/>
    </xf>
    <xf numFmtId="49" fontId="2" fillId="0" borderId="3" xfId="1" applyNumberFormat="1" applyFill="1" applyBorder="1" applyAlignment="1">
      <alignment vertical="center"/>
    </xf>
    <xf numFmtId="49" fontId="17" fillId="4" borderId="35" xfId="1" applyNumberFormat="1" applyFont="1" applyFill="1" applyBorder="1" applyAlignment="1">
      <alignment vertical="center"/>
    </xf>
    <xf numFmtId="49" fontId="2" fillId="3" borderId="3" xfId="1" applyNumberFormat="1" applyFill="1" applyBorder="1" applyAlignment="1">
      <alignment horizontal="center" vertical="center"/>
    </xf>
    <xf numFmtId="49" fontId="17" fillId="0" borderId="35" xfId="1" applyNumberFormat="1" applyFont="1" applyFill="1" applyBorder="1" applyAlignment="1">
      <alignment vertical="center"/>
    </xf>
    <xf numFmtId="0" fontId="2" fillId="3" borderId="2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49" fontId="2" fillId="0" borderId="0" xfId="1" applyNumberFormat="1" applyFont="1"/>
    <xf numFmtId="178" fontId="2" fillId="0" borderId="29" xfId="25" applyNumberFormat="1" applyFont="1" applyFill="1" applyBorder="1" applyAlignment="1">
      <alignment vertical="center"/>
    </xf>
    <xf numFmtId="40" fontId="2" fillId="0" borderId="29" xfId="25" applyNumberFormat="1" applyFont="1" applyFill="1" applyBorder="1" applyAlignment="1">
      <alignment vertical="center"/>
    </xf>
    <xf numFmtId="38" fontId="2" fillId="7" borderId="3" xfId="2" applyFont="1" applyFill="1" applyBorder="1" applyAlignment="1">
      <alignment horizontal="right" vertical="center"/>
    </xf>
    <xf numFmtId="177" fontId="2" fillId="8" borderId="8" xfId="2" applyNumberFormat="1" applyFill="1" applyBorder="1" applyAlignment="1">
      <alignment vertical="center"/>
    </xf>
    <xf numFmtId="38" fontId="2" fillId="0" borderId="29" xfId="25" applyNumberFormat="1" applyFont="1" applyFill="1" applyBorder="1" applyAlignment="1">
      <alignment vertical="center"/>
    </xf>
    <xf numFmtId="40" fontId="2" fillId="8" borderId="8" xfId="2" applyNumberFormat="1" applyFill="1" applyBorder="1" applyAlignment="1">
      <alignment vertical="center"/>
    </xf>
    <xf numFmtId="191" fontId="2" fillId="8" borderId="3" xfId="1" applyNumberFormat="1" applyFill="1" applyBorder="1" applyAlignment="1">
      <alignment vertical="center"/>
    </xf>
    <xf numFmtId="0" fontId="2" fillId="3" borderId="44" xfId="1" applyFont="1" applyFill="1" applyBorder="1" applyAlignment="1">
      <alignment vertical="center"/>
    </xf>
    <xf numFmtId="0" fontId="2" fillId="3" borderId="52" xfId="1" applyFont="1" applyFill="1" applyBorder="1" applyAlignment="1">
      <alignment vertical="center"/>
    </xf>
    <xf numFmtId="49" fontId="2" fillId="3" borderId="8" xfId="1" applyNumberFormat="1" applyFont="1" applyFill="1" applyBorder="1" applyAlignment="1">
      <alignment vertical="center"/>
    </xf>
    <xf numFmtId="0" fontId="15" fillId="3" borderId="4" xfId="1" applyFont="1" applyFill="1" applyBorder="1" applyAlignment="1">
      <alignment vertical="center"/>
    </xf>
    <xf numFmtId="0" fontId="2" fillId="3" borderId="59" xfId="1" applyFont="1" applyFill="1" applyBorder="1" applyAlignment="1">
      <alignment horizontal="center" vertical="center"/>
    </xf>
    <xf numFmtId="0" fontId="2" fillId="3" borderId="60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57" xfId="1" applyFont="1" applyFill="1" applyBorder="1" applyAlignment="1">
      <alignment horizontal="center" vertical="center"/>
    </xf>
    <xf numFmtId="0" fontId="2" fillId="3" borderId="44" xfId="1" applyFont="1" applyFill="1" applyBorder="1" applyAlignment="1">
      <alignment horizontal="left" vertical="center"/>
    </xf>
    <xf numFmtId="0" fontId="2" fillId="3" borderId="52" xfId="1" applyFont="1" applyFill="1" applyBorder="1" applyAlignment="1">
      <alignment horizontal="left" vertical="center"/>
    </xf>
    <xf numFmtId="49" fontId="2" fillId="3" borderId="8" xfId="1" applyNumberFormat="1" applyFont="1" applyFill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2" fillId="3" borderId="59" xfId="1" applyFont="1" applyFill="1" applyBorder="1" applyAlignment="1">
      <alignment horizontal="left" vertical="center"/>
    </xf>
    <xf numFmtId="0" fontId="2" fillId="3" borderId="60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2" fillId="3" borderId="8" xfId="1" applyFont="1" applyFill="1" applyBorder="1" applyAlignment="1">
      <alignment horizontal="left" vertical="center"/>
    </xf>
    <xf numFmtId="49" fontId="2" fillId="0" borderId="56" xfId="1" applyNumberFormat="1" applyFont="1" applyFill="1" applyBorder="1" applyAlignment="1">
      <alignment vertical="center"/>
    </xf>
    <xf numFmtId="0" fontId="2" fillId="0" borderId="70" xfId="1" applyBorder="1" applyAlignment="1">
      <alignment vertical="center"/>
    </xf>
    <xf numFmtId="0" fontId="2" fillId="4" borderId="69" xfId="1" applyFill="1" applyBorder="1" applyAlignment="1">
      <alignment vertical="center" wrapText="1"/>
    </xf>
    <xf numFmtId="0" fontId="2" fillId="3" borderId="72" xfId="1" applyFont="1" applyFill="1" applyBorder="1" applyAlignment="1">
      <alignment horizontal="left" vertical="center" wrapText="1"/>
    </xf>
    <xf numFmtId="0" fontId="2" fillId="3" borderId="76" xfId="1" applyFont="1" applyFill="1" applyBorder="1" applyAlignment="1">
      <alignment vertical="top" wrapText="1"/>
    </xf>
    <xf numFmtId="0" fontId="2" fillId="3" borderId="77" xfId="1" applyFont="1" applyFill="1" applyBorder="1" applyAlignment="1">
      <alignment vertical="top" wrapText="1"/>
    </xf>
    <xf numFmtId="49" fontId="2" fillId="3" borderId="77" xfId="1" applyNumberFormat="1" applyFont="1" applyFill="1" applyBorder="1" applyAlignment="1">
      <alignment vertical="top"/>
    </xf>
    <xf numFmtId="0" fontId="15" fillId="3" borderId="71" xfId="1" applyFont="1" applyFill="1" applyBorder="1" applyAlignment="1">
      <alignment vertical="top"/>
    </xf>
    <xf numFmtId="0" fontId="2" fillId="3" borderId="71" xfId="1" applyFont="1" applyFill="1" applyBorder="1" applyAlignment="1">
      <alignment horizontal="center" vertical="top"/>
    </xf>
    <xf numFmtId="0" fontId="2" fillId="3" borderId="77" xfId="1" applyFont="1" applyFill="1" applyBorder="1" applyAlignment="1">
      <alignment horizontal="center" vertical="top"/>
    </xf>
    <xf numFmtId="11" fontId="31" fillId="0" borderId="76" xfId="23" applyNumberFormat="1" applyFont="1" applyFill="1" applyBorder="1" applyAlignment="1">
      <alignment horizontal="left" vertical="center" wrapText="1" shrinkToFit="1"/>
    </xf>
    <xf numFmtId="0" fontId="30" fillId="0" borderId="76" xfId="16" applyFont="1" applyBorder="1" applyAlignment="1">
      <alignment vertical="center" wrapText="1"/>
    </xf>
    <xf numFmtId="0" fontId="32" fillId="0" borderId="76" xfId="16" applyFont="1" applyBorder="1" applyAlignment="1">
      <alignment horizontal="center" vertical="center" wrapText="1"/>
    </xf>
    <xf numFmtId="0" fontId="2" fillId="3" borderId="76" xfId="1" applyFont="1" applyFill="1" applyBorder="1" applyAlignment="1">
      <alignment vertical="top"/>
    </xf>
    <xf numFmtId="0" fontId="2" fillId="3" borderId="78" xfId="1" applyFont="1" applyFill="1" applyBorder="1" applyAlignment="1">
      <alignment vertical="top"/>
    </xf>
    <xf numFmtId="0" fontId="31" fillId="0" borderId="76" xfId="16" applyFont="1" applyFill="1" applyBorder="1" applyAlignment="1">
      <alignment horizontal="center" vertical="center" wrapText="1"/>
    </xf>
    <xf numFmtId="0" fontId="31" fillId="0" borderId="76" xfId="16" applyFont="1" applyBorder="1" applyAlignment="1">
      <alignment horizontal="center" vertical="center" wrapText="1"/>
    </xf>
    <xf numFmtId="0" fontId="31" fillId="0" borderId="76" xfId="16" applyFont="1" applyBorder="1" applyAlignment="1">
      <alignment vertical="center" wrapText="1"/>
    </xf>
    <xf numFmtId="0" fontId="31" fillId="0" borderId="76" xfId="16" applyFont="1" applyFill="1" applyBorder="1" applyAlignment="1">
      <alignment vertical="center" wrapText="1"/>
    </xf>
    <xf numFmtId="0" fontId="30" fillId="0" borderId="76" xfId="16" applyFont="1" applyBorder="1" applyAlignment="1">
      <alignment horizontal="center" vertical="center" wrapText="1"/>
    </xf>
    <xf numFmtId="0" fontId="2" fillId="0" borderId="77" xfId="1" applyFont="1" applyFill="1" applyBorder="1" applyAlignment="1">
      <alignment vertical="center" wrapText="1"/>
    </xf>
    <xf numFmtId="49" fontId="2" fillId="0" borderId="8" xfId="1" applyNumberFormat="1" applyFill="1" applyBorder="1" applyAlignment="1">
      <alignment vertical="center" wrapText="1"/>
    </xf>
    <xf numFmtId="178" fontId="2" fillId="7" borderId="3" xfId="2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vertical="center" wrapText="1"/>
    </xf>
    <xf numFmtId="0" fontId="2" fillId="0" borderId="8" xfId="1" applyBorder="1" applyAlignment="1">
      <alignment horizontal="left" vertical="center"/>
    </xf>
    <xf numFmtId="0" fontId="2" fillId="3" borderId="76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0" borderId="54" xfId="1" applyFont="1" applyBorder="1" applyAlignment="1">
      <alignment vertical="center"/>
    </xf>
    <xf numFmtId="0" fontId="2" fillId="0" borderId="56" xfId="1" applyFont="1" applyBorder="1" applyAlignment="1">
      <alignment vertical="center"/>
    </xf>
    <xf numFmtId="49" fontId="2" fillId="0" borderId="57" xfId="1" applyNumberFormat="1" applyFont="1" applyBorder="1" applyAlignment="1">
      <alignment vertical="center"/>
    </xf>
    <xf numFmtId="0" fontId="38" fillId="0" borderId="41" xfId="1" applyFont="1" applyBorder="1" applyAlignment="1">
      <alignment horizontal="justify" vertical="center" wrapText="1"/>
    </xf>
    <xf numFmtId="0" fontId="38" fillId="0" borderId="41" xfId="1" applyFont="1" applyFill="1" applyBorder="1" applyAlignment="1">
      <alignment horizontal="right" vertical="center" wrapText="1"/>
    </xf>
    <xf numFmtId="0" fontId="2" fillId="0" borderId="42" xfId="1" applyFont="1" applyBorder="1" applyAlignment="1">
      <alignment vertical="center" wrapText="1"/>
    </xf>
    <xf numFmtId="0" fontId="2" fillId="0" borderId="62" xfId="1" applyFont="1" applyBorder="1" applyAlignment="1">
      <alignment vertical="center"/>
    </xf>
    <xf numFmtId="3" fontId="38" fillId="0" borderId="43" xfId="1" applyNumberFormat="1" applyFont="1" applyFill="1" applyBorder="1" applyAlignment="1">
      <alignment horizontal="right" vertical="center" wrapText="1"/>
    </xf>
    <xf numFmtId="9" fontId="38" fillId="0" borderId="43" xfId="194" applyFont="1" applyFill="1" applyBorder="1" applyAlignment="1">
      <alignment horizontal="right" vertical="center" wrapText="1"/>
    </xf>
    <xf numFmtId="0" fontId="38" fillId="0" borderId="8" xfId="1" applyFont="1" applyBorder="1" applyAlignment="1">
      <alignment horizontal="justify" vertical="center" wrapText="1"/>
    </xf>
    <xf numFmtId="0" fontId="38" fillId="0" borderId="49" xfId="1" applyFont="1" applyBorder="1" applyAlignment="1">
      <alignment horizontal="justify" vertical="center" wrapText="1"/>
    </xf>
    <xf numFmtId="38" fontId="2" fillId="7" borderId="49" xfId="25" applyFont="1" applyFill="1" applyBorder="1" applyAlignment="1">
      <alignment vertical="center"/>
    </xf>
    <xf numFmtId="0" fontId="2" fillId="0" borderId="61" xfId="1" applyFont="1" applyBorder="1" applyAlignment="1">
      <alignment vertical="center" wrapText="1"/>
    </xf>
    <xf numFmtId="0" fontId="2" fillId="0" borderId="51" xfId="1" applyFont="1" applyBorder="1" applyAlignment="1">
      <alignment vertical="center"/>
    </xf>
    <xf numFmtId="189" fontId="38" fillId="8" borderId="43" xfId="1" applyNumberFormat="1" applyFont="1" applyFill="1" applyBorder="1" applyAlignment="1">
      <alignment horizontal="right" vertical="center" wrapText="1"/>
    </xf>
    <xf numFmtId="49" fontId="2" fillId="0" borderId="0" xfId="1" applyNumberFormat="1" applyFont="1" applyBorder="1" applyAlignment="1">
      <alignment vertical="center"/>
    </xf>
    <xf numFmtId="0" fontId="38" fillId="0" borderId="0" xfId="1" applyFont="1" applyBorder="1" applyAlignment="1">
      <alignment horizontal="justify" vertical="center" wrapText="1"/>
    </xf>
    <xf numFmtId="0" fontId="38" fillId="0" borderId="0" xfId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39" fillId="0" borderId="0" xfId="1" applyFont="1" applyBorder="1" applyAlignment="1">
      <alignment horizontal="right" vertical="center" wrapText="1"/>
    </xf>
    <xf numFmtId="0" fontId="40" fillId="0" borderId="0" xfId="1" applyFont="1" applyAlignment="1">
      <alignment vertical="center"/>
    </xf>
    <xf numFmtId="49" fontId="40" fillId="0" borderId="0" xfId="1" applyNumberFormat="1" applyFont="1" applyAlignment="1">
      <alignment vertical="center"/>
    </xf>
    <xf numFmtId="0" fontId="2" fillId="0" borderId="45" xfId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8" fillId="0" borderId="41" xfId="1" applyFont="1" applyFill="1" applyBorder="1" applyAlignment="1">
      <alignment horizontal="justify" vertical="center" wrapText="1"/>
    </xf>
    <xf numFmtId="9" fontId="38" fillId="0" borderId="41" xfId="194" applyFont="1" applyFill="1" applyBorder="1" applyAlignment="1">
      <alignment horizontal="right" vertical="center" wrapText="1"/>
    </xf>
    <xf numFmtId="0" fontId="2" fillId="0" borderId="42" xfId="1" applyFont="1" applyFill="1" applyBorder="1" applyAlignment="1">
      <alignment vertical="center" wrapText="1"/>
    </xf>
    <xf numFmtId="0" fontId="38" fillId="0" borderId="58" xfId="1" applyFont="1" applyFill="1" applyBorder="1" applyAlignment="1">
      <alignment horizontal="justify" vertical="center" wrapText="1"/>
    </xf>
    <xf numFmtId="0" fontId="2" fillId="0" borderId="62" xfId="1" applyFont="1" applyFill="1" applyBorder="1" applyAlignment="1">
      <alignment vertical="center"/>
    </xf>
    <xf numFmtId="0" fontId="38" fillId="0" borderId="49" xfId="1" applyFont="1" applyFill="1" applyBorder="1" applyAlignment="1">
      <alignment horizontal="justify" vertical="center" wrapText="1"/>
    </xf>
    <xf numFmtId="0" fontId="38" fillId="7" borderId="43" xfId="1" applyFont="1" applyFill="1" applyBorder="1" applyAlignment="1">
      <alignment horizontal="right" vertical="center" wrapText="1"/>
    </xf>
    <xf numFmtId="0" fontId="2" fillId="0" borderId="61" xfId="1" applyFont="1" applyFill="1" applyBorder="1" applyAlignment="1">
      <alignment vertical="center" wrapText="1"/>
    </xf>
    <xf numFmtId="0" fontId="2" fillId="0" borderId="37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4" fontId="38" fillId="8" borderId="43" xfId="1" applyNumberFormat="1" applyFont="1" applyFill="1" applyBorder="1" applyAlignment="1">
      <alignment horizontal="right" vertical="center" wrapText="1"/>
    </xf>
    <xf numFmtId="0" fontId="30" fillId="0" borderId="42" xfId="1" applyFont="1" applyFill="1" applyBorder="1" applyAlignment="1">
      <alignment vertical="center" wrapText="1"/>
    </xf>
    <xf numFmtId="49" fontId="2" fillId="0" borderId="63" xfId="1" applyNumberFormat="1" applyFont="1" applyFill="1" applyBorder="1" applyAlignment="1">
      <alignment vertical="center"/>
    </xf>
    <xf numFmtId="0" fontId="38" fillId="0" borderId="38" xfId="1" applyFont="1" applyFill="1" applyBorder="1" applyAlignment="1">
      <alignment horizontal="justify" vertical="center" wrapText="1"/>
    </xf>
    <xf numFmtId="3" fontId="38" fillId="0" borderId="40" xfId="1" applyNumberFormat="1" applyFont="1" applyFill="1" applyBorder="1" applyAlignment="1">
      <alignment horizontal="right" vertical="center" wrapText="1"/>
    </xf>
    <xf numFmtId="0" fontId="2" fillId="0" borderId="39" xfId="1" applyFont="1" applyFill="1" applyBorder="1" applyAlignment="1">
      <alignment vertical="center" wrapText="1"/>
    </xf>
    <xf numFmtId="0" fontId="38" fillId="0" borderId="64" xfId="1" applyFont="1" applyFill="1" applyBorder="1" applyAlignment="1">
      <alignment horizontal="justify" vertical="center" wrapText="1"/>
    </xf>
    <xf numFmtId="3" fontId="38" fillId="7" borderId="43" xfId="1" applyNumberFormat="1" applyFont="1" applyFill="1" applyBorder="1" applyAlignment="1">
      <alignment horizontal="right" vertical="center" wrapText="1"/>
    </xf>
    <xf numFmtId="192" fontId="38" fillId="8" borderId="43" xfId="1" applyNumberFormat="1" applyFont="1" applyFill="1" applyBorder="1" applyAlignment="1">
      <alignment horizontal="right" vertical="center" wrapText="1"/>
    </xf>
    <xf numFmtId="190" fontId="38" fillId="7" borderId="43" xfId="1" applyNumberFormat="1" applyFont="1" applyFill="1" applyBorder="1" applyAlignment="1">
      <alignment horizontal="right" vertical="center" wrapText="1"/>
    </xf>
    <xf numFmtId="0" fontId="2" fillId="0" borderId="68" xfId="1" applyFont="1" applyFill="1" applyBorder="1" applyAlignment="1">
      <alignment vertical="center"/>
    </xf>
    <xf numFmtId="4" fontId="38" fillId="0" borderId="43" xfId="1" applyNumberFormat="1" applyFont="1" applyFill="1" applyBorder="1" applyAlignment="1">
      <alignment horizontal="right" vertical="center" wrapText="1"/>
    </xf>
    <xf numFmtId="0" fontId="2" fillId="0" borderId="48" xfId="1" applyFont="1" applyFill="1" applyBorder="1" applyAlignment="1">
      <alignment vertical="center"/>
    </xf>
    <xf numFmtId="3" fontId="38" fillId="4" borderId="43" xfId="1" applyNumberFormat="1" applyFont="1" applyFill="1" applyBorder="1" applyAlignment="1">
      <alignment horizontal="right" vertical="center" wrapText="1"/>
    </xf>
    <xf numFmtId="0" fontId="2" fillId="0" borderId="51" xfId="1" applyFont="1" applyFill="1" applyBorder="1" applyAlignment="1">
      <alignment vertical="center"/>
    </xf>
    <xf numFmtId="0" fontId="2" fillId="0" borderId="51" xfId="1" applyFont="1" applyFill="1" applyBorder="1" applyAlignment="1">
      <alignment vertical="center" wrapText="1"/>
    </xf>
    <xf numFmtId="0" fontId="2" fillId="0" borderId="66" xfId="1" applyFont="1" applyFill="1" applyBorder="1" applyAlignment="1">
      <alignment vertical="center"/>
    </xf>
    <xf numFmtId="49" fontId="2" fillId="0" borderId="65" xfId="1" applyNumberFormat="1" applyFont="1" applyFill="1" applyBorder="1" applyAlignment="1">
      <alignment vertical="center"/>
    </xf>
    <xf numFmtId="0" fontId="38" fillId="0" borderId="0" xfId="1" applyFont="1" applyFill="1" applyBorder="1" applyAlignment="1">
      <alignment horizontal="justify" vertical="center" wrapText="1"/>
    </xf>
    <xf numFmtId="3" fontId="38" fillId="0" borderId="0" xfId="1" applyNumberFormat="1" applyFont="1" applyFill="1" applyBorder="1" applyAlignment="1">
      <alignment horizontal="right" vertical="center" wrapText="1"/>
    </xf>
    <xf numFmtId="49" fontId="2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41" fillId="0" borderId="0" xfId="0" applyFont="1" applyAlignment="1">
      <alignment vertical="center"/>
    </xf>
    <xf numFmtId="0" fontId="39" fillId="0" borderId="0" xfId="1" applyFont="1" applyFill="1" applyBorder="1" applyAlignment="1">
      <alignment horizontal="right" vertical="center" wrapText="1"/>
    </xf>
    <xf numFmtId="0" fontId="2" fillId="0" borderId="45" xfId="1" applyFont="1" applyBorder="1" applyAlignment="1">
      <alignment vertical="center"/>
    </xf>
    <xf numFmtId="0" fontId="2" fillId="0" borderId="71" xfId="1" applyFont="1" applyBorder="1" applyAlignment="1">
      <alignment vertical="center"/>
    </xf>
    <xf numFmtId="0" fontId="2" fillId="0" borderId="72" xfId="1" applyFont="1" applyBorder="1" applyAlignment="1">
      <alignment vertical="center"/>
    </xf>
    <xf numFmtId="49" fontId="2" fillId="0" borderId="67" xfId="1" applyNumberFormat="1" applyFont="1" applyBorder="1" applyAlignment="1">
      <alignment vertical="center"/>
    </xf>
    <xf numFmtId="38" fontId="38" fillId="0" borderId="41" xfId="25" applyFont="1" applyFill="1" applyBorder="1" applyAlignment="1">
      <alignment horizontal="right" vertical="center" wrapText="1"/>
    </xf>
    <xf numFmtId="0" fontId="2" fillId="0" borderId="37" xfId="1" applyFont="1" applyBorder="1" applyAlignment="1">
      <alignment vertical="center"/>
    </xf>
    <xf numFmtId="0" fontId="2" fillId="0" borderId="53" xfId="1" applyFont="1" applyBorder="1" applyAlignment="1">
      <alignment vertical="center"/>
    </xf>
    <xf numFmtId="0" fontId="2" fillId="0" borderId="55" xfId="1" applyFont="1" applyBorder="1" applyAlignment="1">
      <alignment vertical="center"/>
    </xf>
    <xf numFmtId="0" fontId="2" fillId="0" borderId="50" xfId="1" applyFont="1" applyBorder="1" applyAlignment="1">
      <alignment vertical="center"/>
    </xf>
    <xf numFmtId="0" fontId="2" fillId="0" borderId="75" xfId="1" applyFont="1" applyBorder="1" applyAlignment="1">
      <alignment vertical="center"/>
    </xf>
    <xf numFmtId="49" fontId="2" fillId="0" borderId="74" xfId="1" applyNumberFormat="1" applyFont="1" applyBorder="1" applyAlignment="1">
      <alignment vertical="center"/>
    </xf>
    <xf numFmtId="0" fontId="38" fillId="0" borderId="46" xfId="1" applyFont="1" applyBorder="1" applyAlignment="1">
      <alignment horizontal="justify" vertical="center" wrapText="1"/>
    </xf>
    <xf numFmtId="0" fontId="2" fillId="0" borderId="47" xfId="1" applyFont="1" applyBorder="1" applyAlignment="1">
      <alignment vertical="center" wrapText="1"/>
    </xf>
    <xf numFmtId="0" fontId="38" fillId="8" borderId="46" xfId="1" applyFont="1" applyFill="1" applyBorder="1" applyAlignment="1">
      <alignment horizontal="right" vertical="center" wrapText="1"/>
    </xf>
    <xf numFmtId="49" fontId="2" fillId="0" borderId="3" xfId="1" applyNumberFormat="1" applyBorder="1" applyAlignment="1">
      <alignment vertical="center" wrapText="1"/>
    </xf>
    <xf numFmtId="49" fontId="2" fillId="0" borderId="3" xfId="1" applyNumberFormat="1" applyFill="1" applyBorder="1" applyAlignment="1">
      <alignment vertical="center" wrapText="1"/>
    </xf>
    <xf numFmtId="0" fontId="2" fillId="0" borderId="3" xfId="1" applyNumberFormat="1" applyFont="1" applyFill="1" applyBorder="1" applyAlignment="1">
      <alignment vertical="center" wrapText="1"/>
    </xf>
    <xf numFmtId="38" fontId="16" fillId="0" borderId="36" xfId="25" applyFont="1" applyFill="1" applyBorder="1" applyAlignment="1">
      <alignment vertical="center"/>
    </xf>
    <xf numFmtId="0" fontId="36" fillId="0" borderId="0" xfId="1" applyFont="1" applyBorder="1" applyAlignment="1">
      <alignment vertical="center"/>
    </xf>
    <xf numFmtId="0" fontId="2" fillId="3" borderId="44" xfId="1" applyFont="1" applyFill="1" applyBorder="1" applyAlignment="1">
      <alignment horizontal="center" vertical="center"/>
    </xf>
    <xf numFmtId="0" fontId="2" fillId="3" borderId="52" xfId="1" applyFont="1" applyFill="1" applyBorder="1" applyAlignment="1">
      <alignment horizontal="center" vertical="center"/>
    </xf>
    <xf numFmtId="0" fontId="2" fillId="3" borderId="76" xfId="1" applyFont="1" applyFill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38" fontId="2" fillId="7" borderId="3" xfId="2" applyNumberFormat="1" applyFont="1" applyFill="1" applyBorder="1" applyAlignment="1">
      <alignment vertical="center"/>
    </xf>
    <xf numFmtId="40" fontId="2" fillId="8" borderId="3" xfId="25" applyNumberFormat="1" applyFont="1" applyFill="1" applyBorder="1" applyAlignment="1">
      <alignment vertical="center"/>
    </xf>
    <xf numFmtId="0" fontId="36" fillId="0" borderId="0" xfId="1" applyFont="1" applyAlignment="1">
      <alignment vertical="center"/>
    </xf>
    <xf numFmtId="0" fontId="2" fillId="0" borderId="76" xfId="1" applyFont="1" applyFill="1" applyBorder="1" applyAlignment="1">
      <alignment vertical="center"/>
    </xf>
    <xf numFmtId="49" fontId="2" fillId="0" borderId="73" xfId="1" applyNumberFormat="1" applyFont="1" applyFill="1" applyBorder="1" applyAlignment="1">
      <alignment vertical="center"/>
    </xf>
    <xf numFmtId="0" fontId="38" fillId="0" borderId="79" xfId="1" applyFont="1" applyFill="1" applyBorder="1" applyAlignment="1">
      <alignment horizontal="justify" vertical="center" wrapText="1"/>
    </xf>
    <xf numFmtId="0" fontId="2" fillId="0" borderId="81" xfId="1" applyFont="1" applyFill="1" applyBorder="1" applyAlignment="1">
      <alignment vertical="center" wrapText="1"/>
    </xf>
    <xf numFmtId="9" fontId="38" fillId="0" borderId="80" xfId="1" applyNumberFormat="1" applyFont="1" applyFill="1" applyBorder="1" applyAlignment="1">
      <alignment horizontal="right" vertical="center" wrapText="1"/>
    </xf>
    <xf numFmtId="0" fontId="2" fillId="3" borderId="83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4" fontId="38" fillId="4" borderId="43" xfId="1" applyNumberFormat="1" applyFont="1" applyFill="1" applyBorder="1" applyAlignment="1">
      <alignment horizontal="right" vertical="center" wrapText="1"/>
    </xf>
    <xf numFmtId="0" fontId="2" fillId="0" borderId="62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85" xfId="1" applyFont="1" applyFill="1" applyBorder="1" applyAlignment="1">
      <alignment vertical="center" wrapText="1"/>
    </xf>
    <xf numFmtId="0" fontId="2" fillId="0" borderId="53" xfId="1" applyFont="1" applyFill="1" applyBorder="1" applyAlignment="1">
      <alignment vertical="center"/>
    </xf>
    <xf numFmtId="0" fontId="2" fillId="0" borderId="81" xfId="1" quotePrefix="1" applyFont="1" applyFill="1" applyBorder="1" applyAlignment="1">
      <alignment vertical="center" wrapText="1"/>
    </xf>
    <xf numFmtId="0" fontId="38" fillId="0" borderId="83" xfId="1" applyFont="1" applyBorder="1" applyAlignment="1">
      <alignment vertical="center" wrapText="1"/>
    </xf>
    <xf numFmtId="0" fontId="38" fillId="0" borderId="83" xfId="1" applyFont="1" applyBorder="1" applyAlignment="1">
      <alignment horizontal="left" vertical="center" wrapText="1"/>
    </xf>
    <xf numFmtId="0" fontId="38" fillId="8" borderId="41" xfId="1" applyFont="1" applyFill="1" applyBorder="1" applyAlignment="1">
      <alignment horizontal="right" vertical="center" wrapText="1"/>
    </xf>
    <xf numFmtId="0" fontId="38" fillId="8" borderId="43" xfId="1" applyFont="1" applyFill="1" applyBorder="1" applyAlignment="1">
      <alignment horizontal="right" vertical="center" wrapText="1"/>
    </xf>
    <xf numFmtId="0" fontId="2" fillId="0" borderId="77" xfId="1" applyFont="1" applyBorder="1" applyAlignment="1">
      <alignment vertical="center"/>
    </xf>
    <xf numFmtId="4" fontId="38" fillId="8" borderId="41" xfId="1" applyNumberFormat="1" applyFont="1" applyFill="1" applyBorder="1" applyAlignment="1">
      <alignment horizontal="right" vertical="center" wrapText="1"/>
    </xf>
    <xf numFmtId="0" fontId="18" fillId="0" borderId="0" xfId="1" applyFont="1" applyAlignment="1"/>
    <xf numFmtId="38" fontId="38" fillId="7" borderId="43" xfId="25" applyFont="1" applyFill="1" applyBorder="1" applyAlignment="1">
      <alignment horizontal="right" vertical="center" wrapText="1"/>
    </xf>
    <xf numFmtId="0" fontId="2" fillId="0" borderId="58" xfId="1" applyFont="1" applyFill="1" applyBorder="1" applyAlignment="1">
      <alignment horizontal="justify" vertical="center" wrapText="1"/>
    </xf>
    <xf numFmtId="0" fontId="2" fillId="0" borderId="82" xfId="1" applyFont="1" applyFill="1" applyBorder="1" applyAlignment="1">
      <alignment horizontal="justify" vertical="center" wrapText="1"/>
    </xf>
    <xf numFmtId="0" fontId="2" fillId="0" borderId="64" xfId="1" applyFont="1" applyFill="1" applyBorder="1" applyAlignment="1">
      <alignment horizontal="justify" vertical="center" wrapText="1"/>
    </xf>
    <xf numFmtId="0" fontId="2" fillId="0" borderId="0" xfId="1" applyFont="1" applyAlignment="1">
      <alignment vertical="top"/>
    </xf>
    <xf numFmtId="49" fontId="2" fillId="0" borderId="8" xfId="1" applyNumberFormat="1" applyFill="1" applyBorder="1" applyAlignment="1">
      <alignment vertical="center"/>
    </xf>
    <xf numFmtId="49" fontId="2" fillId="8" borderId="3" xfId="1" applyNumberFormat="1" applyFill="1" applyBorder="1" applyAlignment="1">
      <alignment horizontal="right" vertical="center"/>
    </xf>
    <xf numFmtId="40" fontId="2" fillId="8" borderId="3" xfId="25" applyNumberFormat="1" applyFont="1" applyFill="1" applyBorder="1" applyAlignment="1">
      <alignment horizontal="right" vertical="center"/>
    </xf>
    <xf numFmtId="49" fontId="38" fillId="0" borderId="49" xfId="1" applyNumberFormat="1" applyFont="1" applyBorder="1" applyAlignment="1">
      <alignment horizontal="justify" vertical="center" wrapText="1"/>
    </xf>
    <xf numFmtId="38" fontId="2" fillId="7" borderId="3" xfId="25" applyFont="1" applyFill="1" applyBorder="1" applyAlignment="1">
      <alignment horizontal="right" vertical="center"/>
    </xf>
    <xf numFmtId="0" fontId="2" fillId="0" borderId="88" xfId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top"/>
    </xf>
    <xf numFmtId="38" fontId="2" fillId="7" borderId="3" xfId="25" applyFont="1" applyFill="1" applyBorder="1" applyAlignment="1">
      <alignment vertical="center"/>
    </xf>
    <xf numFmtId="0" fontId="2" fillId="0" borderId="8" xfId="1" applyFill="1" applyBorder="1" applyAlignment="1">
      <alignment horizontal="left" vertical="center"/>
    </xf>
    <xf numFmtId="38" fontId="2" fillId="0" borderId="3" xfId="2" applyNumberFormat="1" applyFont="1" applyFill="1" applyBorder="1" applyAlignment="1">
      <alignment vertical="center"/>
    </xf>
    <xf numFmtId="191" fontId="2" fillId="0" borderId="3" xfId="1" applyNumberFormat="1" applyFill="1" applyBorder="1" applyAlignment="1">
      <alignment vertical="center"/>
    </xf>
    <xf numFmtId="40" fontId="2" fillId="0" borderId="8" xfId="2" applyNumberFormat="1" applyFill="1" applyBorder="1" applyAlignment="1">
      <alignment vertical="center"/>
    </xf>
    <xf numFmtId="40" fontId="2" fillId="0" borderId="3" xfId="25" applyNumberFormat="1" applyFont="1" applyFill="1" applyBorder="1" applyAlignment="1">
      <alignment vertical="center"/>
    </xf>
    <xf numFmtId="40" fontId="2" fillId="0" borderId="3" xfId="2" applyNumberFormat="1" applyFont="1" applyFill="1" applyBorder="1" applyAlignment="1">
      <alignment horizontal="right" vertical="center"/>
    </xf>
    <xf numFmtId="0" fontId="2" fillId="0" borderId="84" xfId="1" applyFill="1" applyBorder="1" applyAlignment="1">
      <alignment vertical="center"/>
    </xf>
    <xf numFmtId="0" fontId="2" fillId="0" borderId="84" xfId="1" applyFill="1" applyBorder="1" applyAlignment="1">
      <alignment vertical="center" wrapText="1"/>
    </xf>
    <xf numFmtId="0" fontId="2" fillId="0" borderId="84" xfId="1" applyBorder="1" applyAlignment="1">
      <alignment vertical="center"/>
    </xf>
    <xf numFmtId="0" fontId="2" fillId="0" borderId="87" xfId="1" applyBorder="1" applyAlignment="1">
      <alignment vertical="center"/>
    </xf>
    <xf numFmtId="38" fontId="2" fillId="0" borderId="3" xfId="25" applyFont="1" applyFill="1" applyBorder="1" applyAlignment="1">
      <alignment vertical="center"/>
    </xf>
    <xf numFmtId="40" fontId="2" fillId="0" borderId="3" xfId="25" applyNumberFormat="1" applyFont="1" applyFill="1" applyBorder="1" applyAlignment="1">
      <alignment horizontal="right" vertical="center"/>
    </xf>
    <xf numFmtId="49" fontId="2" fillId="0" borderId="3" xfId="1" applyNumberFormat="1" applyFill="1" applyBorder="1" applyAlignment="1">
      <alignment horizontal="right" vertical="center"/>
    </xf>
    <xf numFmtId="0" fontId="2" fillId="0" borderId="8" xfId="1" applyFill="1" applyBorder="1" applyAlignment="1">
      <alignment horizontal="right" vertical="center"/>
    </xf>
    <xf numFmtId="0" fontId="38" fillId="0" borderId="84" xfId="1" applyFont="1" applyBorder="1" applyAlignment="1">
      <alignment vertical="center" wrapText="1"/>
    </xf>
    <xf numFmtId="0" fontId="38" fillId="0" borderId="62" xfId="1" applyFont="1" applyBorder="1" applyAlignment="1">
      <alignment vertical="center" wrapText="1"/>
    </xf>
    <xf numFmtId="0" fontId="2" fillId="0" borderId="0" xfId="1" applyFont="1" applyAlignment="1">
      <alignment horizontal="left" vertical="top"/>
    </xf>
    <xf numFmtId="0" fontId="2" fillId="0" borderId="61" xfId="1" applyFont="1" applyBorder="1" applyAlignment="1">
      <alignment horizontal="left" vertical="top" wrapText="1"/>
    </xf>
    <xf numFmtId="0" fontId="42" fillId="0" borderId="0" xfId="0" applyFont="1" applyAlignment="1">
      <alignment vertical="top"/>
    </xf>
    <xf numFmtId="0" fontId="43" fillId="0" borderId="0" xfId="0" applyFont="1" applyAlignment="1">
      <alignment vertical="center"/>
    </xf>
    <xf numFmtId="0" fontId="44" fillId="0" borderId="49" xfId="1" applyFont="1" applyBorder="1" applyAlignment="1">
      <alignment horizontal="justify" vertical="center" wrapText="1"/>
    </xf>
    <xf numFmtId="0" fontId="45" fillId="0" borderId="61" xfId="1" applyFont="1" applyBorder="1" applyAlignment="1">
      <alignment vertical="center" wrapText="1"/>
    </xf>
    <xf numFmtId="0" fontId="45" fillId="0" borderId="61" xfId="1" applyFont="1" applyBorder="1" applyAlignment="1">
      <alignment horizontal="left" vertical="top" wrapText="1"/>
    </xf>
    <xf numFmtId="0" fontId="2" fillId="0" borderId="88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3" borderId="20" xfId="1" applyFill="1" applyBorder="1" applyAlignment="1">
      <alignment horizontal="center" vertical="center"/>
    </xf>
    <xf numFmtId="0" fontId="2" fillId="3" borderId="26" xfId="1" applyFill="1" applyBorder="1" applyAlignment="1">
      <alignment horizontal="center" vertical="center"/>
    </xf>
    <xf numFmtId="0" fontId="2" fillId="3" borderId="2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2" xfId="1" applyFill="1" applyBorder="1" applyAlignment="1">
      <alignment horizontal="center" vertical="center"/>
    </xf>
    <xf numFmtId="0" fontId="2" fillId="3" borderId="23" xfId="1" applyFill="1" applyBorder="1" applyAlignment="1">
      <alignment horizontal="center" vertical="center"/>
    </xf>
    <xf numFmtId="0" fontId="2" fillId="3" borderId="24" xfId="1" applyFill="1" applyBorder="1" applyAlignment="1">
      <alignment horizontal="center" vertical="center"/>
    </xf>
    <xf numFmtId="0" fontId="2" fillId="3" borderId="25" xfId="1" applyFill="1" applyBorder="1" applyAlignment="1">
      <alignment horizontal="center" vertical="center" wrapText="1"/>
    </xf>
    <xf numFmtId="0" fontId="2" fillId="3" borderId="27" xfId="1" applyFill="1" applyBorder="1" applyAlignment="1">
      <alignment horizontal="center" vertical="center"/>
    </xf>
    <xf numFmtId="0" fontId="2" fillId="0" borderId="88" xfId="1" applyFill="1" applyBorder="1" applyAlignment="1">
      <alignment horizontal="center" vertical="center"/>
    </xf>
    <xf numFmtId="0" fontId="2" fillId="0" borderId="30" xfId="1" applyFill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38" fontId="16" fillId="0" borderId="10" xfId="25" applyFont="1" applyBorder="1" applyAlignment="1">
      <alignment horizontal="right" vertical="center"/>
    </xf>
    <xf numFmtId="38" fontId="16" fillId="0" borderId="11" xfId="25" applyFont="1" applyBorder="1" applyAlignment="1">
      <alignment horizontal="right" vertical="center"/>
    </xf>
    <xf numFmtId="0" fontId="2" fillId="0" borderId="5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38" fontId="2" fillId="0" borderId="5" xfId="2" applyBorder="1" applyAlignment="1">
      <alignment horizontal="right" vertical="center"/>
    </xf>
    <xf numFmtId="38" fontId="2" fillId="0" borderId="7" xfId="2" applyBorder="1" applyAlignment="1">
      <alignment horizontal="right" vertical="center"/>
    </xf>
    <xf numFmtId="0" fontId="2" fillId="0" borderId="4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  <xf numFmtId="0" fontId="2" fillId="3" borderId="7" xfId="1" applyFill="1" applyBorder="1" applyAlignment="1">
      <alignment horizontal="center" vertical="center" wrapText="1"/>
    </xf>
    <xf numFmtId="38" fontId="2" fillId="0" borderId="5" xfId="25" applyFont="1" applyBorder="1" applyAlignment="1">
      <alignment horizontal="right" vertical="center"/>
    </xf>
    <xf numFmtId="38" fontId="2" fillId="0" borderId="7" xfId="25" applyFont="1" applyBorder="1" applyAlignment="1">
      <alignment horizontal="right" vertical="center"/>
    </xf>
    <xf numFmtId="0" fontId="2" fillId="3" borderId="5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47" fillId="0" borderId="0" xfId="195" applyFont="1" applyAlignment="1">
      <alignment horizontal="center" vertical="center"/>
    </xf>
    <xf numFmtId="0" fontId="48" fillId="0" borderId="0" xfId="195" applyFont="1" applyAlignment="1">
      <alignment horizontal="center" vertical="center"/>
    </xf>
    <xf numFmtId="0" fontId="2" fillId="0" borderId="84" xfId="1" applyBorder="1" applyAlignment="1">
      <alignment horizontal="right" vertical="center"/>
    </xf>
    <xf numFmtId="0" fontId="2" fillId="0" borderId="51" xfId="1" applyBorder="1" applyAlignment="1">
      <alignment horizontal="right" vertical="center"/>
    </xf>
    <xf numFmtId="0" fontId="2" fillId="0" borderId="84" xfId="1" applyBorder="1" applyAlignment="1">
      <alignment horizontal="left" vertical="center"/>
    </xf>
    <xf numFmtId="0" fontId="2" fillId="0" borderId="51" xfId="1" applyBorder="1" applyAlignment="1">
      <alignment horizontal="left" vertical="center"/>
    </xf>
    <xf numFmtId="0" fontId="2" fillId="0" borderId="87" xfId="1" applyBorder="1" applyAlignment="1">
      <alignment horizontal="right" vertical="center"/>
    </xf>
    <xf numFmtId="0" fontId="2" fillId="0" borderId="87" xfId="1" applyBorder="1" applyAlignment="1">
      <alignment horizontal="left" vertical="center"/>
    </xf>
    <xf numFmtId="0" fontId="2" fillId="0" borderId="77" xfId="1" applyBorder="1" applyAlignment="1">
      <alignment horizontal="right" vertical="center"/>
    </xf>
    <xf numFmtId="0" fontId="2" fillId="0" borderId="62" xfId="1" applyBorder="1" applyAlignment="1">
      <alignment horizontal="right" vertical="center"/>
    </xf>
    <xf numFmtId="0" fontId="2" fillId="0" borderId="84" xfId="1" applyBorder="1" applyAlignment="1">
      <alignment horizontal="left" vertical="center" wrapText="1"/>
    </xf>
    <xf numFmtId="0" fontId="2" fillId="0" borderId="62" xfId="1" applyBorder="1" applyAlignment="1">
      <alignment horizontal="left" vertical="center" wrapText="1"/>
    </xf>
    <xf numFmtId="0" fontId="2" fillId="0" borderId="51" xfId="1" applyBorder="1" applyAlignment="1">
      <alignment horizontal="left" vertical="center" wrapText="1"/>
    </xf>
    <xf numFmtId="0" fontId="2" fillId="0" borderId="84" xfId="1" applyBorder="1" applyAlignment="1">
      <alignment horizontal="center" vertical="center"/>
    </xf>
    <xf numFmtId="0" fontId="2" fillId="0" borderId="87" xfId="1" applyBorder="1" applyAlignment="1">
      <alignment horizontal="center" vertical="center"/>
    </xf>
    <xf numFmtId="0" fontId="2" fillId="0" borderId="84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84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84" xfId="1" applyFont="1" applyBorder="1" applyAlignment="1">
      <alignment horizontal="left" vertical="center" wrapText="1"/>
    </xf>
    <xf numFmtId="0" fontId="2" fillId="0" borderId="51" xfId="1" applyFont="1" applyBorder="1" applyAlignment="1">
      <alignment horizontal="left" vertical="center" wrapText="1"/>
    </xf>
    <xf numFmtId="0" fontId="2" fillId="0" borderId="77" xfId="1" applyFont="1" applyBorder="1" applyAlignment="1">
      <alignment horizontal="left" vertical="top"/>
    </xf>
    <xf numFmtId="0" fontId="2" fillId="0" borderId="51" xfId="1" applyFont="1" applyBorder="1" applyAlignment="1">
      <alignment horizontal="left" vertical="top"/>
    </xf>
    <xf numFmtId="0" fontId="2" fillId="0" borderId="84" xfId="1" applyFont="1" applyBorder="1" applyAlignment="1">
      <alignment horizontal="right" vertical="top"/>
    </xf>
    <xf numFmtId="0" fontId="0" fillId="0" borderId="51" xfId="0" applyBorder="1">
      <alignment vertical="center"/>
    </xf>
    <xf numFmtId="0" fontId="2" fillId="0" borderId="84" xfId="1" applyFont="1" applyBorder="1" applyAlignment="1">
      <alignment horizontal="left" vertical="top"/>
    </xf>
    <xf numFmtId="0" fontId="38" fillId="0" borderId="84" xfId="1" applyFont="1" applyBorder="1" applyAlignment="1">
      <alignment horizontal="center" vertical="center" wrapText="1"/>
    </xf>
    <xf numFmtId="0" fontId="38" fillId="0" borderId="62" xfId="1" applyFont="1" applyBorder="1" applyAlignment="1">
      <alignment horizontal="center" vertical="center" wrapText="1"/>
    </xf>
    <xf numFmtId="0" fontId="38" fillId="0" borderId="51" xfId="1" applyFont="1" applyBorder="1" applyAlignment="1">
      <alignment horizontal="center" vertical="center" wrapText="1"/>
    </xf>
    <xf numFmtId="0" fontId="2" fillId="0" borderId="86" xfId="1" applyFont="1" applyFill="1" applyBorder="1" applyAlignment="1">
      <alignment horizontal="center" vertical="center" wrapText="1"/>
    </xf>
    <xf numFmtId="0" fontId="2" fillId="0" borderId="62" xfId="1" applyFont="1" applyFill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/>
    </xf>
    <xf numFmtId="0" fontId="2" fillId="0" borderId="77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84" xfId="1" applyFont="1" applyBorder="1" applyAlignment="1">
      <alignment horizontal="right" vertical="center"/>
    </xf>
    <xf numFmtId="0" fontId="2" fillId="0" borderId="62" xfId="1" applyFont="1" applyBorder="1" applyAlignment="1">
      <alignment horizontal="right" vertical="center"/>
    </xf>
    <xf numFmtId="0" fontId="2" fillId="0" borderId="51" xfId="1" applyFont="1" applyBorder="1" applyAlignment="1">
      <alignment horizontal="right" vertical="center"/>
    </xf>
  </cellXfs>
  <cellStyles count="196">
    <cellStyle name="?" xfId="4" xr:uid="{00000000-0005-0000-0000-000000000000}"/>
    <cellStyle name="=E:\WINNT\SYSTEM32\COMMAND.COM" xfId="28" xr:uid="{00000000-0005-0000-0000-000001000000}"/>
    <cellStyle name="Calc Currency (0)" xfId="5" xr:uid="{00000000-0005-0000-0000-000002000000}"/>
    <cellStyle name="Comma [0]_Full Year FY96" xfId="29" xr:uid="{00000000-0005-0000-0000-000003000000}"/>
    <cellStyle name="Comma_Full Year FY96" xfId="30" xr:uid="{00000000-0005-0000-0000-000004000000}"/>
    <cellStyle name="Currency [0]_Full Year FY96" xfId="31" xr:uid="{00000000-0005-0000-0000-000005000000}"/>
    <cellStyle name="Currency_Full Year FY96" xfId="32" xr:uid="{00000000-0005-0000-0000-000006000000}"/>
    <cellStyle name="entry" xfId="6" xr:uid="{00000000-0005-0000-0000-000007000000}"/>
    <cellStyle name="Grey" xfId="33" xr:uid="{00000000-0005-0000-0000-000008000000}"/>
    <cellStyle name="Header1" xfId="7" xr:uid="{00000000-0005-0000-0000-000009000000}"/>
    <cellStyle name="Header2" xfId="8" xr:uid="{00000000-0005-0000-0000-00000A000000}"/>
    <cellStyle name="Header2 2" xfId="26" xr:uid="{00000000-0005-0000-0000-00000B000000}"/>
    <cellStyle name="Header2 3" xfId="27" xr:uid="{00000000-0005-0000-0000-00000C000000}"/>
    <cellStyle name="Input [yellow]" xfId="34" xr:uid="{00000000-0005-0000-0000-00000D000000}"/>
    <cellStyle name="KWE標準" xfId="35" xr:uid="{00000000-0005-0000-0000-00000E000000}"/>
    <cellStyle name="MPｽﾀｲﾙ" xfId="36" xr:uid="{00000000-0005-0000-0000-00000F000000}"/>
    <cellStyle name="Normal - Style1" xfId="37" xr:uid="{00000000-0005-0000-0000-000010000000}"/>
    <cellStyle name="Normal_#18-Internet" xfId="9" xr:uid="{00000000-0005-0000-0000-000011000000}"/>
    <cellStyle name="oft Excel]_x000d__x000a_Comment=open=/f Ｅ指弾ａEＦ・、ユーザー弾義外数Ｅ外数貼Ｆ付ａP・・覧・登録ａEＦａ}・Ｂ・ａ痰UａE。_x000d__x000a_Maximized" xfId="38" xr:uid="{00000000-0005-0000-0000-000012000000}"/>
    <cellStyle name="oft Excel]_x000d__x000a_Comment=open=/f を指定すると、ユーザー定義関数を関数貼り付けの一覧に登録することができます。_x000d__x000a_Maximized" xfId="39" xr:uid="{00000000-0005-0000-0000-000013000000}"/>
    <cellStyle name="Percent [2]" xfId="40" xr:uid="{00000000-0005-0000-0000-000014000000}"/>
    <cellStyle name="price" xfId="10" xr:uid="{00000000-0005-0000-0000-000015000000}"/>
    <cellStyle name="PSChar" xfId="41" xr:uid="{00000000-0005-0000-0000-000016000000}"/>
    <cellStyle name="PSHeading" xfId="42" xr:uid="{00000000-0005-0000-0000-000017000000}"/>
    <cellStyle name="revised" xfId="11" xr:uid="{00000000-0005-0000-0000-000018000000}"/>
    <cellStyle name="section" xfId="12" xr:uid="{00000000-0005-0000-0000-000019000000}"/>
    <cellStyle name="title" xfId="13" xr:uid="{00000000-0005-0000-0000-00001A000000}"/>
    <cellStyle name="TOM_1" xfId="14" xr:uid="{00000000-0005-0000-0000-00001B000000}"/>
    <cellStyle name="スタイル 1" xfId="43" xr:uid="{00000000-0005-0000-0000-00001C000000}"/>
    <cellStyle name="タイトル" xfId="195" builtinId="15"/>
    <cellStyle name="パーセント" xfId="194" builtinId="5"/>
    <cellStyle name="パーセント 2" xfId="3" xr:uid="{00000000-0005-0000-0000-00001F000000}"/>
    <cellStyle name="パーセント 2 2" xfId="44" xr:uid="{00000000-0005-0000-0000-000020000000}"/>
    <cellStyle name="パーセント 3" xfId="45" xr:uid="{00000000-0005-0000-0000-000021000000}"/>
    <cellStyle name="パーセント 4" xfId="46" xr:uid="{00000000-0005-0000-0000-000022000000}"/>
    <cellStyle name="_x001d_・_x000c_B・5U_x0001_ﾆ_x0016_N5_x0007__x0001__x0001_" xfId="47" xr:uid="{00000000-0005-0000-0000-000023000000}"/>
    <cellStyle name="桁蟻唇Ｆ [0.00]_laroux" xfId="48" xr:uid="{00000000-0005-0000-0000-000024000000}"/>
    <cellStyle name="桁蟻唇Ｆ_laroux" xfId="49" xr:uid="{00000000-0005-0000-0000-000025000000}"/>
    <cellStyle name="桁区切り" xfId="25" builtinId="6"/>
    <cellStyle name="桁区切り 2" xfId="2" xr:uid="{00000000-0005-0000-0000-000027000000}"/>
    <cellStyle name="桁区切り 2 2" xfId="23" xr:uid="{00000000-0005-0000-0000-000028000000}"/>
    <cellStyle name="桁区切り 2 3" xfId="50" xr:uid="{00000000-0005-0000-0000-000029000000}"/>
    <cellStyle name="桁区切り 3" xfId="51" xr:uid="{00000000-0005-0000-0000-00002A000000}"/>
    <cellStyle name="桁区切り 4" xfId="52" xr:uid="{00000000-0005-0000-0000-00002B000000}"/>
    <cellStyle name="桁区切り 5" xfId="53" xr:uid="{00000000-0005-0000-0000-00002C000000}"/>
    <cellStyle name="人月" xfId="54" xr:uid="{00000000-0005-0000-0000-00002D000000}"/>
    <cellStyle name="脱浦 [0.00]_・山碓所・" xfId="55" xr:uid="{00000000-0005-0000-0000-00002E000000}"/>
    <cellStyle name="脱浦_・山碓所・" xfId="56" xr:uid="{00000000-0005-0000-0000-00002F000000}"/>
    <cellStyle name="通貨 2" xfId="15" xr:uid="{00000000-0005-0000-0000-000030000000}"/>
    <cellStyle name="標準" xfId="0" builtinId="0"/>
    <cellStyle name="標準 10" xfId="57" xr:uid="{00000000-0005-0000-0000-000032000000}"/>
    <cellStyle name="標準 11" xfId="58" xr:uid="{00000000-0005-0000-0000-000033000000}"/>
    <cellStyle name="標準 12" xfId="59" xr:uid="{00000000-0005-0000-0000-000034000000}"/>
    <cellStyle name="標準 13" xfId="60" xr:uid="{00000000-0005-0000-0000-000035000000}"/>
    <cellStyle name="標準 14" xfId="61" xr:uid="{00000000-0005-0000-0000-000036000000}"/>
    <cellStyle name="標準 15" xfId="62" xr:uid="{00000000-0005-0000-0000-000037000000}"/>
    <cellStyle name="標準 16" xfId="63" xr:uid="{00000000-0005-0000-0000-000038000000}"/>
    <cellStyle name="標準 17" xfId="64" xr:uid="{00000000-0005-0000-0000-000039000000}"/>
    <cellStyle name="標準 18" xfId="65" xr:uid="{00000000-0005-0000-0000-00003A000000}"/>
    <cellStyle name="標準 19" xfId="66" xr:uid="{00000000-0005-0000-0000-00003B000000}"/>
    <cellStyle name="標準 2" xfId="1" xr:uid="{00000000-0005-0000-0000-00003C000000}"/>
    <cellStyle name="標準 2 10" xfId="68" xr:uid="{00000000-0005-0000-0000-00003D000000}"/>
    <cellStyle name="標準 2 11" xfId="69" xr:uid="{00000000-0005-0000-0000-00003E000000}"/>
    <cellStyle name="標準 2 12" xfId="70" xr:uid="{00000000-0005-0000-0000-00003F000000}"/>
    <cellStyle name="標準 2 13" xfId="71" xr:uid="{00000000-0005-0000-0000-000040000000}"/>
    <cellStyle name="標準 2 14" xfId="72" xr:uid="{00000000-0005-0000-0000-000041000000}"/>
    <cellStyle name="標準 2 15" xfId="73" xr:uid="{00000000-0005-0000-0000-000042000000}"/>
    <cellStyle name="標準 2 16" xfId="74" xr:uid="{00000000-0005-0000-0000-000043000000}"/>
    <cellStyle name="標準 2 17" xfId="75" xr:uid="{00000000-0005-0000-0000-000044000000}"/>
    <cellStyle name="標準 2 18" xfId="76" xr:uid="{00000000-0005-0000-0000-000045000000}"/>
    <cellStyle name="標準 2 19" xfId="77" xr:uid="{00000000-0005-0000-0000-000046000000}"/>
    <cellStyle name="標準 2 2" xfId="24" xr:uid="{00000000-0005-0000-0000-000047000000}"/>
    <cellStyle name="標準 2 2 2" xfId="78" xr:uid="{00000000-0005-0000-0000-000048000000}"/>
    <cellStyle name="標準 2 20" xfId="79" xr:uid="{00000000-0005-0000-0000-000049000000}"/>
    <cellStyle name="標準 2 21" xfId="80" xr:uid="{00000000-0005-0000-0000-00004A000000}"/>
    <cellStyle name="標準 2 22" xfId="81" xr:uid="{00000000-0005-0000-0000-00004B000000}"/>
    <cellStyle name="標準 2 23" xfId="82" xr:uid="{00000000-0005-0000-0000-00004C000000}"/>
    <cellStyle name="標準 2 24" xfId="83" xr:uid="{00000000-0005-0000-0000-00004D000000}"/>
    <cellStyle name="標準 2 25" xfId="84" xr:uid="{00000000-0005-0000-0000-00004E000000}"/>
    <cellStyle name="標準 2 26" xfId="85" xr:uid="{00000000-0005-0000-0000-00004F000000}"/>
    <cellStyle name="標準 2 27" xfId="86" xr:uid="{00000000-0005-0000-0000-000050000000}"/>
    <cellStyle name="標準 2 28" xfId="87" xr:uid="{00000000-0005-0000-0000-000051000000}"/>
    <cellStyle name="標準 2 29" xfId="88" xr:uid="{00000000-0005-0000-0000-000052000000}"/>
    <cellStyle name="標準 2 3" xfId="89" xr:uid="{00000000-0005-0000-0000-000053000000}"/>
    <cellStyle name="標準 2 30" xfId="90" xr:uid="{00000000-0005-0000-0000-000054000000}"/>
    <cellStyle name="標準 2 31" xfId="91" xr:uid="{00000000-0005-0000-0000-000055000000}"/>
    <cellStyle name="標準 2 32" xfId="92" xr:uid="{00000000-0005-0000-0000-000056000000}"/>
    <cellStyle name="標準 2 33" xfId="93" xr:uid="{00000000-0005-0000-0000-000057000000}"/>
    <cellStyle name="標準 2 34" xfId="94" xr:uid="{00000000-0005-0000-0000-000058000000}"/>
    <cellStyle name="標準 2 35" xfId="95" xr:uid="{00000000-0005-0000-0000-000059000000}"/>
    <cellStyle name="標準 2 36" xfId="96" xr:uid="{00000000-0005-0000-0000-00005A000000}"/>
    <cellStyle name="標準 2 37" xfId="97" xr:uid="{00000000-0005-0000-0000-00005B000000}"/>
    <cellStyle name="標準 2 38" xfId="98" xr:uid="{00000000-0005-0000-0000-00005C000000}"/>
    <cellStyle name="標準 2 39" xfId="99" xr:uid="{00000000-0005-0000-0000-00005D000000}"/>
    <cellStyle name="標準 2 4" xfId="100" xr:uid="{00000000-0005-0000-0000-00005E000000}"/>
    <cellStyle name="標準 2 40" xfId="101" xr:uid="{00000000-0005-0000-0000-00005F000000}"/>
    <cellStyle name="標準 2 41" xfId="102" xr:uid="{00000000-0005-0000-0000-000060000000}"/>
    <cellStyle name="標準 2 42" xfId="103" xr:uid="{00000000-0005-0000-0000-000061000000}"/>
    <cellStyle name="標準 2 43" xfId="104" xr:uid="{00000000-0005-0000-0000-000062000000}"/>
    <cellStyle name="標準 2 44" xfId="67" xr:uid="{00000000-0005-0000-0000-000063000000}"/>
    <cellStyle name="標準 2 5" xfId="105" xr:uid="{00000000-0005-0000-0000-000064000000}"/>
    <cellStyle name="標準 2 6" xfId="106" xr:uid="{00000000-0005-0000-0000-000065000000}"/>
    <cellStyle name="標準 2 7" xfId="107" xr:uid="{00000000-0005-0000-0000-000066000000}"/>
    <cellStyle name="標準 2 8" xfId="108" xr:uid="{00000000-0005-0000-0000-000067000000}"/>
    <cellStyle name="標準 2 9" xfId="109" xr:uid="{00000000-0005-0000-0000-000068000000}"/>
    <cellStyle name="標準 2_CFP検証申請書（フォーマット）" xfId="110" xr:uid="{00000000-0005-0000-0000-000069000000}"/>
    <cellStyle name="標準 20" xfId="111" xr:uid="{00000000-0005-0000-0000-00006A000000}"/>
    <cellStyle name="標準 21" xfId="112" xr:uid="{00000000-0005-0000-0000-00006B000000}"/>
    <cellStyle name="標準 22" xfId="113" xr:uid="{00000000-0005-0000-0000-00006C000000}"/>
    <cellStyle name="標準 23" xfId="114" xr:uid="{00000000-0005-0000-0000-00006D000000}"/>
    <cellStyle name="標準 24" xfId="115" xr:uid="{00000000-0005-0000-0000-00006E000000}"/>
    <cellStyle name="標準 25" xfId="116" xr:uid="{00000000-0005-0000-0000-00006F000000}"/>
    <cellStyle name="標準 26" xfId="117" xr:uid="{00000000-0005-0000-0000-000070000000}"/>
    <cellStyle name="標準 27" xfId="118" xr:uid="{00000000-0005-0000-0000-000071000000}"/>
    <cellStyle name="標準 28" xfId="119" xr:uid="{00000000-0005-0000-0000-000072000000}"/>
    <cellStyle name="標準 29" xfId="120" xr:uid="{00000000-0005-0000-0000-000073000000}"/>
    <cellStyle name="標準 3" xfId="16" xr:uid="{00000000-0005-0000-0000-000074000000}"/>
    <cellStyle name="標準 3 2" xfId="122" xr:uid="{00000000-0005-0000-0000-000075000000}"/>
    <cellStyle name="標準 3 2 10" xfId="123" xr:uid="{00000000-0005-0000-0000-000076000000}"/>
    <cellStyle name="標準 3 2 11" xfId="124" xr:uid="{00000000-0005-0000-0000-000077000000}"/>
    <cellStyle name="標準 3 2 12" xfId="125" xr:uid="{00000000-0005-0000-0000-000078000000}"/>
    <cellStyle name="標準 3 2 13" xfId="126" xr:uid="{00000000-0005-0000-0000-000079000000}"/>
    <cellStyle name="標準 3 2 14" xfId="127" xr:uid="{00000000-0005-0000-0000-00007A000000}"/>
    <cellStyle name="標準 3 2 15" xfId="128" xr:uid="{00000000-0005-0000-0000-00007B000000}"/>
    <cellStyle name="標準 3 2 16" xfId="129" xr:uid="{00000000-0005-0000-0000-00007C000000}"/>
    <cellStyle name="標準 3 2 17" xfId="130" xr:uid="{00000000-0005-0000-0000-00007D000000}"/>
    <cellStyle name="標準 3 2 18" xfId="131" xr:uid="{00000000-0005-0000-0000-00007E000000}"/>
    <cellStyle name="標準 3 2 19" xfId="132" xr:uid="{00000000-0005-0000-0000-00007F000000}"/>
    <cellStyle name="標準 3 2 2" xfId="133" xr:uid="{00000000-0005-0000-0000-000080000000}"/>
    <cellStyle name="標準 3 2 20" xfId="134" xr:uid="{00000000-0005-0000-0000-000081000000}"/>
    <cellStyle name="標準 3 2 21" xfId="135" xr:uid="{00000000-0005-0000-0000-000082000000}"/>
    <cellStyle name="標準 3 2 22" xfId="136" xr:uid="{00000000-0005-0000-0000-000083000000}"/>
    <cellStyle name="標準 3 2 23" xfId="137" xr:uid="{00000000-0005-0000-0000-000084000000}"/>
    <cellStyle name="標準 3 2 24" xfId="138" xr:uid="{00000000-0005-0000-0000-000085000000}"/>
    <cellStyle name="標準 3 2 25" xfId="139" xr:uid="{00000000-0005-0000-0000-000086000000}"/>
    <cellStyle name="標準 3 2 26" xfId="140" xr:uid="{00000000-0005-0000-0000-000087000000}"/>
    <cellStyle name="標準 3 2 27" xfId="141" xr:uid="{00000000-0005-0000-0000-000088000000}"/>
    <cellStyle name="標準 3 2 28" xfId="142" xr:uid="{00000000-0005-0000-0000-000089000000}"/>
    <cellStyle name="標準 3 2 29" xfId="143" xr:uid="{00000000-0005-0000-0000-00008A000000}"/>
    <cellStyle name="標準 3 2 3" xfId="144" xr:uid="{00000000-0005-0000-0000-00008B000000}"/>
    <cellStyle name="標準 3 2 30" xfId="145" xr:uid="{00000000-0005-0000-0000-00008C000000}"/>
    <cellStyle name="標準 3 2 31" xfId="146" xr:uid="{00000000-0005-0000-0000-00008D000000}"/>
    <cellStyle name="標準 3 2 32" xfId="147" xr:uid="{00000000-0005-0000-0000-00008E000000}"/>
    <cellStyle name="標準 3 2 33" xfId="148" xr:uid="{00000000-0005-0000-0000-00008F000000}"/>
    <cellStyle name="標準 3 2 34" xfId="149" xr:uid="{00000000-0005-0000-0000-000090000000}"/>
    <cellStyle name="標準 3 2 35" xfId="150" xr:uid="{00000000-0005-0000-0000-000091000000}"/>
    <cellStyle name="標準 3 2 36" xfId="151" xr:uid="{00000000-0005-0000-0000-000092000000}"/>
    <cellStyle name="標準 3 2 37" xfId="152" xr:uid="{00000000-0005-0000-0000-000093000000}"/>
    <cellStyle name="標準 3 2 38" xfId="153" xr:uid="{00000000-0005-0000-0000-000094000000}"/>
    <cellStyle name="標準 3 2 39" xfId="154" xr:uid="{00000000-0005-0000-0000-000095000000}"/>
    <cellStyle name="標準 3 2 4" xfId="155" xr:uid="{00000000-0005-0000-0000-000096000000}"/>
    <cellStyle name="標準 3 2 40" xfId="156" xr:uid="{00000000-0005-0000-0000-000097000000}"/>
    <cellStyle name="標準 3 2 5" xfId="157" xr:uid="{00000000-0005-0000-0000-000098000000}"/>
    <cellStyle name="標準 3 2 6" xfId="158" xr:uid="{00000000-0005-0000-0000-000099000000}"/>
    <cellStyle name="標準 3 2 7" xfId="159" xr:uid="{00000000-0005-0000-0000-00009A000000}"/>
    <cellStyle name="標準 3 2 8" xfId="160" xr:uid="{00000000-0005-0000-0000-00009B000000}"/>
    <cellStyle name="標準 3 2 9" xfId="161" xr:uid="{00000000-0005-0000-0000-00009C000000}"/>
    <cellStyle name="標準 3 3" xfId="162" xr:uid="{00000000-0005-0000-0000-00009D000000}"/>
    <cellStyle name="標準 3 4" xfId="163" xr:uid="{00000000-0005-0000-0000-00009E000000}"/>
    <cellStyle name="標準 3 5" xfId="121" xr:uid="{00000000-0005-0000-0000-00009F000000}"/>
    <cellStyle name="標準 30" xfId="164" xr:uid="{00000000-0005-0000-0000-0000A0000000}"/>
    <cellStyle name="標準 31" xfId="165" xr:uid="{00000000-0005-0000-0000-0000A1000000}"/>
    <cellStyle name="標準 32" xfId="166" xr:uid="{00000000-0005-0000-0000-0000A2000000}"/>
    <cellStyle name="標準 33" xfId="167" xr:uid="{00000000-0005-0000-0000-0000A3000000}"/>
    <cellStyle name="標準 34" xfId="168" xr:uid="{00000000-0005-0000-0000-0000A4000000}"/>
    <cellStyle name="標準 35" xfId="169" xr:uid="{00000000-0005-0000-0000-0000A5000000}"/>
    <cellStyle name="標準 36" xfId="170" xr:uid="{00000000-0005-0000-0000-0000A6000000}"/>
    <cellStyle name="標準 37" xfId="171" xr:uid="{00000000-0005-0000-0000-0000A7000000}"/>
    <cellStyle name="標準 38" xfId="172" xr:uid="{00000000-0005-0000-0000-0000A8000000}"/>
    <cellStyle name="標準 39" xfId="173" xr:uid="{00000000-0005-0000-0000-0000A9000000}"/>
    <cellStyle name="標準 4" xfId="17" xr:uid="{00000000-0005-0000-0000-0000AA000000}"/>
    <cellStyle name="標準 4 2" xfId="174" xr:uid="{00000000-0005-0000-0000-0000AB000000}"/>
    <cellStyle name="標準 40" xfId="175" xr:uid="{00000000-0005-0000-0000-0000AC000000}"/>
    <cellStyle name="標準 41" xfId="176" xr:uid="{00000000-0005-0000-0000-0000AD000000}"/>
    <cellStyle name="標準 42" xfId="177" xr:uid="{00000000-0005-0000-0000-0000AE000000}"/>
    <cellStyle name="標準 43" xfId="178" xr:uid="{00000000-0005-0000-0000-0000AF000000}"/>
    <cellStyle name="標準 44" xfId="179" xr:uid="{00000000-0005-0000-0000-0000B0000000}"/>
    <cellStyle name="標準 45" xfId="180" xr:uid="{00000000-0005-0000-0000-0000B1000000}"/>
    <cellStyle name="標準 46" xfId="181" xr:uid="{00000000-0005-0000-0000-0000B2000000}"/>
    <cellStyle name="標準 47" xfId="182" xr:uid="{00000000-0005-0000-0000-0000B3000000}"/>
    <cellStyle name="標準 48" xfId="183" xr:uid="{00000000-0005-0000-0000-0000B4000000}"/>
    <cellStyle name="標準 49" xfId="184" xr:uid="{00000000-0005-0000-0000-0000B5000000}"/>
    <cellStyle name="標準 5" xfId="18" xr:uid="{00000000-0005-0000-0000-0000B6000000}"/>
    <cellStyle name="標準 5 2" xfId="185" xr:uid="{00000000-0005-0000-0000-0000B7000000}"/>
    <cellStyle name="標準 50" xfId="186" xr:uid="{00000000-0005-0000-0000-0000B8000000}"/>
    <cellStyle name="標準 51" xfId="187" xr:uid="{00000000-0005-0000-0000-0000B9000000}"/>
    <cellStyle name="標準 6" xfId="19" xr:uid="{00000000-0005-0000-0000-0000BA000000}"/>
    <cellStyle name="標準 6 2" xfId="188" xr:uid="{00000000-0005-0000-0000-0000BB000000}"/>
    <cellStyle name="標準 7" xfId="20" xr:uid="{00000000-0005-0000-0000-0000BC000000}"/>
    <cellStyle name="標準 7 2" xfId="189" xr:uid="{00000000-0005-0000-0000-0000BD000000}"/>
    <cellStyle name="標準 8" xfId="21" xr:uid="{00000000-0005-0000-0000-0000BE000000}"/>
    <cellStyle name="標準 8 2" xfId="190" xr:uid="{00000000-0005-0000-0000-0000BF000000}"/>
    <cellStyle name="標準 9" xfId="191" xr:uid="{00000000-0005-0000-0000-0000C0000000}"/>
    <cellStyle name="未定義" xfId="22" xr:uid="{00000000-0005-0000-0000-0000C1000000}"/>
    <cellStyle name="予算比 青" xfId="192" xr:uid="{00000000-0005-0000-0000-0000C2000000}"/>
    <cellStyle name="予算比 赤" xfId="193" xr:uid="{00000000-0005-0000-0000-0000C3000000}"/>
  </cellStyles>
  <dxfs count="0"/>
  <tableStyles count="0" defaultTableStyle="TableStyleMedium9" defaultPivotStyle="PivotStyleLight16"/>
  <colors>
    <mruColors>
      <color rgb="FF0033CC"/>
      <color rgb="FFFFCCFF"/>
      <color rgb="FFFF99CC"/>
      <color rgb="FFFF7C8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496889</xdr:colOff>
      <xdr:row>15</xdr:row>
      <xdr:rowOff>118984</xdr:rowOff>
    </xdr:from>
    <xdr:to>
      <xdr:col>14</xdr:col>
      <xdr:colOff>17339</xdr:colOff>
      <xdr:row>33</xdr:row>
      <xdr:rowOff>129699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73614" y="2538334"/>
          <a:ext cx="4321050" cy="3096815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10</xdr:col>
      <xdr:colOff>151273</xdr:colOff>
      <xdr:row>16</xdr:row>
      <xdr:rowOff>91996</xdr:rowOff>
    </xdr:from>
    <xdr:to>
      <xdr:col>11</xdr:col>
      <xdr:colOff>133811</xdr:colOff>
      <xdr:row>18</xdr:row>
      <xdr:rowOff>6271</xdr:rowOff>
    </xdr:to>
    <xdr:sp macro="" textlink="">
      <xdr:nvSpPr>
        <xdr:cNvPr id="3" name="テキスト ボックス 20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85398" y="2682796"/>
          <a:ext cx="668338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</xdr:col>
      <xdr:colOff>180975</xdr:colOff>
      <xdr:row>7</xdr:row>
      <xdr:rowOff>0</xdr:rowOff>
    </xdr:from>
    <xdr:to>
      <xdr:col>7</xdr:col>
      <xdr:colOff>155575</xdr:colOff>
      <xdr:row>8</xdr:row>
      <xdr:rowOff>136525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1950" y="1143000"/>
          <a:ext cx="4070350" cy="307975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事業実施前（現状）</a:t>
          </a:r>
        </a:p>
      </xdr:txBody>
    </xdr:sp>
    <xdr:clientData/>
  </xdr:twoCellAnchor>
  <xdr:twoCellAnchor>
    <xdr:from>
      <xdr:col>7</xdr:col>
      <xdr:colOff>412750</xdr:colOff>
      <xdr:row>8</xdr:row>
      <xdr:rowOff>130721</xdr:rowOff>
    </xdr:from>
    <xdr:to>
      <xdr:col>7</xdr:col>
      <xdr:colOff>425450</xdr:colOff>
      <xdr:row>44</xdr:row>
      <xdr:rowOff>136525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4689475" y="1349921"/>
          <a:ext cx="12700" cy="61780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17463</xdr:colOff>
      <xdr:row>7</xdr:row>
      <xdr:rowOff>0</xdr:rowOff>
    </xdr:from>
    <xdr:to>
      <xdr:col>13</xdr:col>
      <xdr:colOff>644525</xdr:colOff>
      <xdr:row>8</xdr:row>
      <xdr:rowOff>136525</xdr:rowOff>
    </xdr:to>
    <xdr:sp macro="" textlink="">
      <xdr:nvSpPr>
        <xdr:cNvPr id="6" name="テキスト ボックス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979988" y="1143000"/>
          <a:ext cx="4056062" cy="307975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事業実施後</a:t>
          </a:r>
        </a:p>
      </xdr:txBody>
    </xdr:sp>
    <xdr:clientData/>
  </xdr:twoCellAnchor>
  <xdr:twoCellAnchor>
    <xdr:from>
      <xdr:col>3</xdr:col>
      <xdr:colOff>377962</xdr:colOff>
      <xdr:row>21</xdr:row>
      <xdr:rowOff>86585</xdr:rowOff>
    </xdr:from>
    <xdr:to>
      <xdr:col>4</xdr:col>
      <xdr:colOff>215559</xdr:colOff>
      <xdr:row>23</xdr:row>
      <xdr:rowOff>113572</xdr:rowOff>
    </xdr:to>
    <xdr:cxnSp macro="">
      <xdr:nvCxnSpPr>
        <xdr:cNvPr id="7" name="カギ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>
          <a:stCxn id="32" idx="2"/>
          <a:endCxn id="33" idx="0"/>
        </xdr:cNvCxnSpPr>
      </xdr:nvCxnSpPr>
      <xdr:spPr>
        <a:xfrm rot="5400000">
          <a:off x="1997767" y="3467405"/>
          <a:ext cx="369887" cy="504347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215558</xdr:colOff>
      <xdr:row>21</xdr:row>
      <xdr:rowOff>86585</xdr:rowOff>
    </xdr:from>
    <xdr:to>
      <xdr:col>5</xdr:col>
      <xdr:colOff>432662</xdr:colOff>
      <xdr:row>23</xdr:row>
      <xdr:rowOff>105635</xdr:rowOff>
    </xdr:to>
    <xdr:cxnSp macro="">
      <xdr:nvCxnSpPr>
        <xdr:cNvPr id="8" name="カギ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>
          <a:stCxn id="32" idx="2"/>
          <a:endCxn id="34" idx="0"/>
        </xdr:cNvCxnSpPr>
      </xdr:nvCxnSpPr>
      <xdr:spPr>
        <a:xfrm rot="16200000" flipH="1">
          <a:off x="2705360" y="3264158"/>
          <a:ext cx="361950" cy="90290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377960</xdr:colOff>
      <xdr:row>25</xdr:row>
      <xdr:rowOff>29435</xdr:rowOff>
    </xdr:from>
    <xdr:to>
      <xdr:col>3</xdr:col>
      <xdr:colOff>382349</xdr:colOff>
      <xdr:row>27</xdr:row>
      <xdr:rowOff>86585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>
          <a:stCxn id="33" idx="4"/>
          <a:endCxn id="35" idx="0"/>
        </xdr:cNvCxnSpPr>
      </xdr:nvCxnSpPr>
      <xdr:spPr>
        <a:xfrm rot="16200000" flipH="1">
          <a:off x="1732705" y="4361115"/>
          <a:ext cx="400050" cy="4389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602735</xdr:colOff>
      <xdr:row>21</xdr:row>
      <xdr:rowOff>5621</xdr:rowOff>
    </xdr:from>
    <xdr:to>
      <xdr:col>10</xdr:col>
      <xdr:colOff>485443</xdr:colOff>
      <xdr:row>23</xdr:row>
      <xdr:rowOff>53246</xdr:rowOff>
    </xdr:to>
    <xdr:cxnSp macro="">
      <xdr:nvCxnSpPr>
        <xdr:cNvPr id="10" name="カギ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>
          <a:stCxn id="40" idx="2"/>
          <a:endCxn id="38" idx="0"/>
        </xdr:cNvCxnSpPr>
      </xdr:nvCxnSpPr>
      <xdr:spPr>
        <a:xfrm rot="5400000">
          <a:off x="6340051" y="3364680"/>
          <a:ext cx="390525" cy="568508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508298</xdr:colOff>
      <xdr:row>38</xdr:row>
      <xdr:rowOff>99</xdr:rowOff>
    </xdr:from>
    <xdr:to>
      <xdr:col>3</xdr:col>
      <xdr:colOff>514648</xdr:colOff>
      <xdr:row>39</xdr:row>
      <xdr:rowOff>73124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stCxn id="48" idx="4"/>
          <a:endCxn id="49" idx="0"/>
        </xdr:cNvCxnSpPr>
      </xdr:nvCxnSpPr>
      <xdr:spPr>
        <a:xfrm>
          <a:off x="2060873" y="6362799"/>
          <a:ext cx="6350" cy="244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514648</xdr:colOff>
      <xdr:row>40</xdr:row>
      <xdr:rowOff>128687</xdr:rowOff>
    </xdr:from>
    <xdr:to>
      <xdr:col>3</xdr:col>
      <xdr:colOff>521792</xdr:colOff>
      <xdr:row>42</xdr:row>
      <xdr:rowOff>62012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>
          <a:stCxn id="49" idx="2"/>
          <a:endCxn id="50" idx="0"/>
        </xdr:cNvCxnSpPr>
      </xdr:nvCxnSpPr>
      <xdr:spPr>
        <a:xfrm>
          <a:off x="2067223" y="6834287"/>
          <a:ext cx="7144" cy="276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382350</xdr:colOff>
      <xdr:row>29</xdr:row>
      <xdr:rowOff>2447</xdr:rowOff>
    </xdr:from>
    <xdr:to>
      <xdr:col>3</xdr:col>
      <xdr:colOff>382350</xdr:colOff>
      <xdr:row>30</xdr:row>
      <xdr:rowOff>91347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stCxn id="35" idx="2"/>
          <a:endCxn id="36" idx="0"/>
        </xdr:cNvCxnSpPr>
      </xdr:nvCxnSpPr>
      <xdr:spPr>
        <a:xfrm>
          <a:off x="1934925" y="4822097"/>
          <a:ext cx="0" cy="260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35</xdr:row>
      <xdr:rowOff>63978</xdr:rowOff>
    </xdr:from>
    <xdr:to>
      <xdr:col>6</xdr:col>
      <xdr:colOff>298450</xdr:colOff>
      <xdr:row>44</xdr:row>
      <xdr:rowOff>33816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61950" y="5912328"/>
          <a:ext cx="3527425" cy="151288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57151</xdr:colOff>
      <xdr:row>15</xdr:row>
      <xdr:rowOff>47546</xdr:rowOff>
    </xdr:from>
    <xdr:to>
      <xdr:col>7</xdr:col>
      <xdr:colOff>353443</xdr:colOff>
      <xdr:row>33</xdr:row>
      <xdr:rowOff>129699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38126" y="2466896"/>
          <a:ext cx="4392042" cy="3168253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3</xdr:col>
      <xdr:colOff>257174</xdr:colOff>
      <xdr:row>9</xdr:row>
      <xdr:rowOff>66675</xdr:rowOff>
    </xdr:from>
    <xdr:to>
      <xdr:col>5</xdr:col>
      <xdr:colOff>152399</xdr:colOff>
      <xdr:row>12</xdr:row>
      <xdr:rowOff>66674</xdr:rowOff>
    </xdr:to>
    <xdr:sp macro="" textlink="">
      <xdr:nvSpPr>
        <xdr:cNvPr id="16" name="テキスト ボックス 10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809749" y="1457325"/>
          <a:ext cx="1247775" cy="51434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000"/>
            <a:t>工場</a:t>
          </a:r>
          <a:endParaRPr lang="en-US" altLang="ja-JP" sz="1000"/>
        </a:p>
        <a:p>
          <a:endParaRPr lang="en-US" altLang="ja-JP" sz="1000"/>
        </a:p>
        <a:p>
          <a:endParaRPr lang="ja-JP" altLang="en-US" sz="1000"/>
        </a:p>
      </xdr:txBody>
    </xdr:sp>
    <xdr:clientData/>
  </xdr:twoCellAnchor>
  <xdr:twoCellAnchor>
    <xdr:from>
      <xdr:col>3</xdr:col>
      <xdr:colOff>323850</xdr:colOff>
      <xdr:row>10</xdr:row>
      <xdr:rowOff>152400</xdr:rowOff>
    </xdr:from>
    <xdr:to>
      <xdr:col>5</xdr:col>
      <xdr:colOff>57149</xdr:colOff>
      <xdr:row>11</xdr:row>
      <xdr:rowOff>161926</xdr:rowOff>
    </xdr:to>
    <xdr:sp macro="" textlink="">
      <xdr:nvSpPr>
        <xdr:cNvPr id="17" name="テキスト ボックス 10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876425" y="1714500"/>
          <a:ext cx="1085849" cy="18097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wrap="square" lIns="36000" tIns="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複合プラスチック</a:t>
          </a:r>
        </a:p>
      </xdr:txBody>
    </xdr:sp>
    <xdr:clientData/>
  </xdr:twoCellAnchor>
  <xdr:twoCellAnchor>
    <xdr:from>
      <xdr:col>1</xdr:col>
      <xdr:colOff>0</xdr:colOff>
      <xdr:row>14</xdr:row>
      <xdr:rowOff>74534</xdr:rowOff>
    </xdr:from>
    <xdr:to>
      <xdr:col>1</xdr:col>
      <xdr:colOff>539750</xdr:colOff>
      <xdr:row>16</xdr:row>
      <xdr:rowOff>91996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80975" y="2322434"/>
          <a:ext cx="539750" cy="360362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A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36513</xdr:colOff>
      <xdr:row>34</xdr:row>
      <xdr:rowOff>90966</xdr:rowOff>
    </xdr:from>
    <xdr:to>
      <xdr:col>4</xdr:col>
      <xdr:colOff>461963</xdr:colOff>
      <xdr:row>35</xdr:row>
      <xdr:rowOff>157641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17488" y="5767866"/>
          <a:ext cx="2463800" cy="238125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B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C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4</xdr:col>
      <xdr:colOff>214312</xdr:colOff>
      <xdr:row>12</xdr:row>
      <xdr:rowOff>66674</xdr:rowOff>
    </xdr:from>
    <xdr:to>
      <xdr:col>4</xdr:col>
      <xdr:colOff>214313</xdr:colOff>
      <xdr:row>13</xdr:row>
      <xdr:rowOff>30084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>
          <a:stCxn id="16" idx="2"/>
          <a:endCxn id="30" idx="0"/>
        </xdr:cNvCxnSpPr>
      </xdr:nvCxnSpPr>
      <xdr:spPr>
        <a:xfrm>
          <a:off x="2433637" y="1971674"/>
          <a:ext cx="1" cy="1348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211932</xdr:colOff>
      <xdr:row>14</xdr:row>
      <xdr:rowOff>118984</xdr:rowOff>
    </xdr:from>
    <xdr:to>
      <xdr:col>4</xdr:col>
      <xdr:colOff>214313</xdr:colOff>
      <xdr:row>16</xdr:row>
      <xdr:rowOff>69771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>
          <a:stCxn id="30" idx="4"/>
          <a:endCxn id="31" idx="0"/>
        </xdr:cNvCxnSpPr>
      </xdr:nvCxnSpPr>
      <xdr:spPr>
        <a:xfrm flipH="1">
          <a:off x="2431257" y="2366884"/>
          <a:ext cx="2381" cy="2936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533401</xdr:colOff>
      <xdr:row>9</xdr:row>
      <xdr:rowOff>19050</xdr:rowOff>
    </xdr:from>
    <xdr:to>
      <xdr:col>11</xdr:col>
      <xdr:colOff>419101</xdr:colOff>
      <xdr:row>12</xdr:row>
      <xdr:rowOff>19051</xdr:rowOff>
    </xdr:to>
    <xdr:sp macro="" textlink="">
      <xdr:nvSpPr>
        <xdr:cNvPr id="22" name="テキスト ボックス 24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181726" y="1409700"/>
          <a:ext cx="1257300" cy="5143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000"/>
            <a:t>工場</a:t>
          </a:r>
          <a:endParaRPr lang="en-US" altLang="ja-JP" sz="1000"/>
        </a:p>
        <a:p>
          <a:endParaRPr lang="en-US" altLang="ja-JP" sz="1000"/>
        </a:p>
        <a:p>
          <a:endParaRPr lang="ja-JP" altLang="en-US" sz="1000"/>
        </a:p>
      </xdr:txBody>
    </xdr:sp>
    <xdr:clientData/>
  </xdr:twoCellAnchor>
  <xdr:twoCellAnchor>
    <xdr:from>
      <xdr:col>9</xdr:col>
      <xdr:colOff>640223</xdr:colOff>
      <xdr:row>10</xdr:row>
      <xdr:rowOff>95171</xdr:rowOff>
    </xdr:from>
    <xdr:to>
      <xdr:col>11</xdr:col>
      <xdr:colOff>371475</xdr:colOff>
      <xdr:row>11</xdr:row>
      <xdr:rowOff>114300</xdr:rowOff>
    </xdr:to>
    <xdr:sp macro="" textlink="">
      <xdr:nvSpPr>
        <xdr:cNvPr id="23" name="テキスト ボックス 244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6288548" y="1657271"/>
          <a:ext cx="1102852" cy="19057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wrap="square" lIns="36000" tIns="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複合プラスチック</a:t>
          </a:r>
        </a:p>
      </xdr:txBody>
    </xdr:sp>
    <xdr:clientData/>
  </xdr:twoCellAnchor>
  <xdr:twoCellAnchor>
    <xdr:from>
      <xdr:col>10</xdr:col>
      <xdr:colOff>476251</xdr:colOff>
      <xdr:row>12</xdr:row>
      <xdr:rowOff>19051</xdr:rowOff>
    </xdr:from>
    <xdr:to>
      <xdr:col>10</xdr:col>
      <xdr:colOff>479886</xdr:colOff>
      <xdr:row>13</xdr:row>
      <xdr:rowOff>85646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>
          <a:stCxn id="22" idx="2"/>
          <a:endCxn id="37" idx="0"/>
        </xdr:cNvCxnSpPr>
      </xdr:nvCxnSpPr>
      <xdr:spPr>
        <a:xfrm>
          <a:off x="6810376" y="1924051"/>
          <a:ext cx="3635" cy="23804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476712</xdr:colOff>
      <xdr:row>14</xdr:row>
      <xdr:rowOff>144384</xdr:rowOff>
    </xdr:from>
    <xdr:to>
      <xdr:col>10</xdr:col>
      <xdr:colOff>479887</xdr:colOff>
      <xdr:row>16</xdr:row>
      <xdr:rowOff>77709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flipH="1">
          <a:off x="6810837" y="2392284"/>
          <a:ext cx="3175" cy="276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14</xdr:row>
      <xdr:rowOff>141209</xdr:rowOff>
    </xdr:from>
    <xdr:to>
      <xdr:col>8</xdr:col>
      <xdr:colOff>330200</xdr:colOff>
      <xdr:row>16</xdr:row>
      <xdr:rowOff>158671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4752975" y="2389109"/>
          <a:ext cx="539750" cy="360362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C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612622</xdr:colOff>
      <xdr:row>35</xdr:row>
      <xdr:rowOff>63978</xdr:rowOff>
    </xdr:from>
    <xdr:to>
      <xdr:col>13</xdr:col>
      <xdr:colOff>25247</xdr:colOff>
      <xdr:row>44</xdr:row>
      <xdr:rowOff>73503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4889347" y="5912328"/>
          <a:ext cx="3527425" cy="1552575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9</xdr:col>
      <xdr:colOff>602734</xdr:colOff>
      <xdr:row>24</xdr:row>
      <xdr:rowOff>140560</xdr:rowOff>
    </xdr:from>
    <xdr:to>
      <xdr:col>9</xdr:col>
      <xdr:colOff>611466</xdr:colOff>
      <xdr:row>25</xdr:row>
      <xdr:rowOff>148497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>
          <a:stCxn id="38" idx="4"/>
          <a:endCxn id="43" idx="0"/>
        </xdr:cNvCxnSpPr>
      </xdr:nvCxnSpPr>
      <xdr:spPr>
        <a:xfrm>
          <a:off x="6251059" y="4102960"/>
          <a:ext cx="8732" cy="1793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590397</xdr:colOff>
      <xdr:row>34</xdr:row>
      <xdr:rowOff>21116</xdr:rowOff>
    </xdr:from>
    <xdr:to>
      <xdr:col>11</xdr:col>
      <xdr:colOff>152247</xdr:colOff>
      <xdr:row>35</xdr:row>
      <xdr:rowOff>138591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867122" y="5698016"/>
          <a:ext cx="2305050" cy="288925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D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A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3</xdr:col>
      <xdr:colOff>557213</xdr:colOff>
      <xdr:row>13</xdr:row>
      <xdr:rowOff>30084</xdr:rowOff>
    </xdr:from>
    <xdr:to>
      <xdr:col>4</xdr:col>
      <xdr:colOff>538163</xdr:colOff>
      <xdr:row>14</xdr:row>
      <xdr:rowOff>118984</xdr:rowOff>
    </xdr:to>
    <xdr:sp macro="" textlink="">
      <xdr:nvSpPr>
        <xdr:cNvPr id="30" name="テキスト ボックス 165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2109788" y="2106534"/>
          <a:ext cx="647700" cy="26035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廃プラ</a:t>
          </a:r>
        </a:p>
      </xdr:txBody>
    </xdr:sp>
    <xdr:clientData/>
  </xdr:twoCellAnchor>
  <xdr:twoCellAnchor>
    <xdr:from>
      <xdr:col>3</xdr:col>
      <xdr:colOff>544513</xdr:colOff>
      <xdr:row>16</xdr:row>
      <xdr:rowOff>69771</xdr:rowOff>
    </xdr:from>
    <xdr:to>
      <xdr:col>4</xdr:col>
      <xdr:colOff>546100</xdr:colOff>
      <xdr:row>17</xdr:row>
      <xdr:rowOff>155496</xdr:rowOff>
    </xdr:to>
    <xdr:sp macro="" textlink="">
      <xdr:nvSpPr>
        <xdr:cNvPr id="31" name="テキスト ボックス 166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2097088" y="2660571"/>
          <a:ext cx="668337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3</xdr:col>
      <xdr:colOff>465589</xdr:colOff>
      <xdr:row>19</xdr:row>
      <xdr:rowOff>18322</xdr:rowOff>
    </xdr:from>
    <xdr:to>
      <xdr:col>4</xdr:col>
      <xdr:colOff>632277</xdr:colOff>
      <xdr:row>21</xdr:row>
      <xdr:rowOff>86585</xdr:rowOff>
    </xdr:to>
    <xdr:sp macro="" textlink="">
      <xdr:nvSpPr>
        <xdr:cNvPr id="32" name="テキスト ボックス 174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2018164" y="3123472"/>
          <a:ext cx="833438" cy="411163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>
              <a:solidFill>
                <a:schemeClr val="tx1"/>
              </a:solidFill>
            </a:rPr>
            <a:t>ｻｰﾏﾙ（焼却・発電）</a:t>
          </a:r>
        </a:p>
      </xdr:txBody>
    </xdr:sp>
    <xdr:clientData/>
  </xdr:twoCellAnchor>
  <xdr:twoCellAnchor>
    <xdr:from>
      <xdr:col>3</xdr:col>
      <xdr:colOff>53317</xdr:colOff>
      <xdr:row>23</xdr:row>
      <xdr:rowOff>113572</xdr:rowOff>
    </xdr:from>
    <xdr:to>
      <xdr:col>4</xdr:col>
      <xdr:colOff>35855</xdr:colOff>
      <xdr:row>25</xdr:row>
      <xdr:rowOff>29435</xdr:rowOff>
    </xdr:to>
    <xdr:sp macro="" textlink="">
      <xdr:nvSpPr>
        <xdr:cNvPr id="33" name="テキスト ボックス 195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1605892" y="3904522"/>
          <a:ext cx="649288" cy="258763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焼却灰</a:t>
          </a:r>
        </a:p>
      </xdr:txBody>
    </xdr:sp>
    <xdr:clientData/>
  </xdr:twoCellAnchor>
  <xdr:twoCellAnchor>
    <xdr:from>
      <xdr:col>4</xdr:col>
      <xdr:colOff>614796</xdr:colOff>
      <xdr:row>23</xdr:row>
      <xdr:rowOff>105635</xdr:rowOff>
    </xdr:from>
    <xdr:to>
      <xdr:col>6</xdr:col>
      <xdr:colOff>250527</xdr:colOff>
      <xdr:row>26</xdr:row>
      <xdr:rowOff>60143</xdr:rowOff>
    </xdr:to>
    <xdr:sp macro="" textlink="">
      <xdr:nvSpPr>
        <xdr:cNvPr id="34" name="テキスト ボックス 196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2834121" y="3896585"/>
          <a:ext cx="1007331" cy="468858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/>
            <a:t>電気</a:t>
          </a:r>
          <a:endParaRPr lang="en-US" altLang="ja-JP" sz="1000"/>
        </a:p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/>
            <a:t>（所内利用）</a:t>
          </a:r>
        </a:p>
      </xdr:txBody>
    </xdr:sp>
    <xdr:clientData/>
  </xdr:twoCellAnchor>
  <xdr:twoCellAnchor>
    <xdr:from>
      <xdr:col>3</xdr:col>
      <xdr:colOff>94218</xdr:colOff>
      <xdr:row>27</xdr:row>
      <xdr:rowOff>86585</xdr:rowOff>
    </xdr:from>
    <xdr:to>
      <xdr:col>4</xdr:col>
      <xdr:colOff>3731</xdr:colOff>
      <xdr:row>29</xdr:row>
      <xdr:rowOff>2447</xdr:rowOff>
    </xdr:to>
    <xdr:sp macro="" textlink="">
      <xdr:nvSpPr>
        <xdr:cNvPr id="35" name="テキスト ボックス 203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1646793" y="4563335"/>
          <a:ext cx="576263" cy="258762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3</xdr:col>
      <xdr:colOff>94218</xdr:colOff>
      <xdr:row>30</xdr:row>
      <xdr:rowOff>91347</xdr:rowOff>
    </xdr:from>
    <xdr:to>
      <xdr:col>4</xdr:col>
      <xdr:colOff>3731</xdr:colOff>
      <xdr:row>32</xdr:row>
      <xdr:rowOff>5622</xdr:rowOff>
    </xdr:to>
    <xdr:sp macro="" textlink="">
      <xdr:nvSpPr>
        <xdr:cNvPr id="36" name="テキスト ボックス 210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1646793" y="5082447"/>
          <a:ext cx="576263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埋立</a:t>
          </a:r>
        </a:p>
      </xdr:txBody>
    </xdr:sp>
    <xdr:clientData/>
  </xdr:twoCellAnchor>
  <xdr:twoCellAnchor>
    <xdr:from>
      <xdr:col>10</xdr:col>
      <xdr:colOff>156036</xdr:colOff>
      <xdr:row>13</xdr:row>
      <xdr:rowOff>85646</xdr:rowOff>
    </xdr:from>
    <xdr:to>
      <xdr:col>11</xdr:col>
      <xdr:colOff>117936</xdr:colOff>
      <xdr:row>15</xdr:row>
      <xdr:rowOff>1509</xdr:rowOff>
    </xdr:to>
    <xdr:sp macro="" textlink="">
      <xdr:nvSpPr>
        <xdr:cNvPr id="37" name="テキスト ボックス 259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6490161" y="2162096"/>
          <a:ext cx="647700" cy="258763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廃プラ</a:t>
          </a:r>
        </a:p>
      </xdr:txBody>
    </xdr:sp>
    <xdr:clientData/>
  </xdr:twoCellAnchor>
  <xdr:twoCellAnchor>
    <xdr:from>
      <xdr:col>9</xdr:col>
      <xdr:colOff>98703</xdr:colOff>
      <xdr:row>23</xdr:row>
      <xdr:rowOff>53247</xdr:rowOff>
    </xdr:from>
    <xdr:to>
      <xdr:col>10</xdr:col>
      <xdr:colOff>420965</xdr:colOff>
      <xdr:row>24</xdr:row>
      <xdr:rowOff>140560</xdr:rowOff>
    </xdr:to>
    <xdr:sp macro="" textlink="">
      <xdr:nvSpPr>
        <xdr:cNvPr id="38" name="テキスト ボックス 286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5747028" y="3844197"/>
          <a:ext cx="1008062" cy="258763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重油・灯油</a:t>
          </a:r>
        </a:p>
      </xdr:txBody>
    </xdr:sp>
    <xdr:clientData/>
  </xdr:twoCellAnchor>
  <xdr:twoCellAnchor>
    <xdr:from>
      <xdr:col>9</xdr:col>
      <xdr:colOff>125690</xdr:colOff>
      <xdr:row>30</xdr:row>
      <xdr:rowOff>154847</xdr:rowOff>
    </xdr:from>
    <xdr:to>
      <xdr:col>10</xdr:col>
      <xdr:colOff>427315</xdr:colOff>
      <xdr:row>32</xdr:row>
      <xdr:rowOff>50072</xdr:rowOff>
    </xdr:to>
    <xdr:sp macro="" textlink="">
      <xdr:nvSpPr>
        <xdr:cNvPr id="39" name="テキスト ボックス 305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5774015" y="5145947"/>
          <a:ext cx="987425" cy="238125"/>
        </a:xfrm>
        <a:prstGeom prst="ellipse">
          <a:avLst/>
        </a:prstGeom>
        <a:solidFill>
          <a:srgbClr val="FFFF99"/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熱</a:t>
          </a:r>
        </a:p>
      </xdr:txBody>
    </xdr:sp>
    <xdr:clientData/>
  </xdr:twoCellAnchor>
  <xdr:twoCellAnchor>
    <xdr:from>
      <xdr:col>10</xdr:col>
      <xdr:colOff>151273</xdr:colOff>
      <xdr:row>19</xdr:row>
      <xdr:rowOff>91347</xdr:rowOff>
    </xdr:from>
    <xdr:to>
      <xdr:col>11</xdr:col>
      <xdr:colOff>133811</xdr:colOff>
      <xdr:row>21</xdr:row>
      <xdr:rowOff>5622</xdr:rowOff>
    </xdr:to>
    <xdr:sp macro="" textlink="">
      <xdr:nvSpPr>
        <xdr:cNvPr id="40" name="テキスト ボックス 30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6485398" y="3196497"/>
          <a:ext cx="668338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油化</a:t>
          </a:r>
        </a:p>
      </xdr:txBody>
    </xdr:sp>
    <xdr:clientData/>
  </xdr:twoCellAnchor>
  <xdr:twoCellAnchor>
    <xdr:from>
      <xdr:col>11</xdr:col>
      <xdr:colOff>87598</xdr:colOff>
      <xdr:row>23</xdr:row>
      <xdr:rowOff>53247</xdr:rowOff>
    </xdr:from>
    <xdr:to>
      <xdr:col>12</xdr:col>
      <xdr:colOff>14573</xdr:colOff>
      <xdr:row>24</xdr:row>
      <xdr:rowOff>140560</xdr:rowOff>
    </xdr:to>
    <xdr:sp macro="" textlink="">
      <xdr:nvSpPr>
        <xdr:cNvPr id="41" name="テキスト ボックス 315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7107523" y="3844197"/>
          <a:ext cx="612775" cy="258763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残渣</a:t>
          </a:r>
        </a:p>
      </xdr:txBody>
    </xdr:sp>
    <xdr:clientData/>
  </xdr:twoCellAnchor>
  <xdr:twoCellAnchor>
    <xdr:from>
      <xdr:col>10</xdr:col>
      <xdr:colOff>485443</xdr:colOff>
      <xdr:row>21</xdr:row>
      <xdr:rowOff>5621</xdr:rowOff>
    </xdr:from>
    <xdr:to>
      <xdr:col>11</xdr:col>
      <xdr:colOff>393987</xdr:colOff>
      <xdr:row>23</xdr:row>
      <xdr:rowOff>53246</xdr:rowOff>
    </xdr:to>
    <xdr:cxnSp macro="">
      <xdr:nvCxnSpPr>
        <xdr:cNvPr id="42" name="カギ線コネクタ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>
          <a:stCxn id="40" idx="2"/>
          <a:endCxn id="41" idx="0"/>
        </xdr:cNvCxnSpPr>
      </xdr:nvCxnSpPr>
      <xdr:spPr>
        <a:xfrm rot="16200000" flipH="1">
          <a:off x="6921477" y="3351762"/>
          <a:ext cx="390525" cy="59434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359053</xdr:colOff>
      <xdr:row>25</xdr:row>
      <xdr:rowOff>148497</xdr:rowOff>
    </xdr:from>
    <xdr:to>
      <xdr:col>10</xdr:col>
      <xdr:colOff>178078</xdr:colOff>
      <xdr:row>27</xdr:row>
      <xdr:rowOff>62772</xdr:rowOff>
    </xdr:to>
    <xdr:sp macro="" textlink="">
      <xdr:nvSpPr>
        <xdr:cNvPr id="43" name="テキスト ボックス 33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6007378" y="4282347"/>
          <a:ext cx="504825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11</xdr:col>
      <xdr:colOff>154273</xdr:colOff>
      <xdr:row>25</xdr:row>
      <xdr:rowOff>148497</xdr:rowOff>
    </xdr:from>
    <xdr:to>
      <xdr:col>11</xdr:col>
      <xdr:colOff>659098</xdr:colOff>
      <xdr:row>27</xdr:row>
      <xdr:rowOff>62772</xdr:rowOff>
    </xdr:to>
    <xdr:sp macro="" textlink="">
      <xdr:nvSpPr>
        <xdr:cNvPr id="44" name="テキスト ボックス 336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7174198" y="4282347"/>
          <a:ext cx="504825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11</xdr:col>
      <xdr:colOff>393986</xdr:colOff>
      <xdr:row>24</xdr:row>
      <xdr:rowOff>140560</xdr:rowOff>
    </xdr:from>
    <xdr:to>
      <xdr:col>11</xdr:col>
      <xdr:colOff>406686</xdr:colOff>
      <xdr:row>25</xdr:row>
      <xdr:rowOff>148497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>
          <a:stCxn id="41" idx="4"/>
          <a:endCxn id="44" idx="0"/>
        </xdr:cNvCxnSpPr>
      </xdr:nvCxnSpPr>
      <xdr:spPr>
        <a:xfrm>
          <a:off x="7413911" y="4102960"/>
          <a:ext cx="12700" cy="1793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162211</xdr:colOff>
      <xdr:row>28</xdr:row>
      <xdr:rowOff>134210</xdr:rowOff>
    </xdr:from>
    <xdr:to>
      <xdr:col>11</xdr:col>
      <xdr:colOff>667036</xdr:colOff>
      <xdr:row>30</xdr:row>
      <xdr:rowOff>48485</xdr:rowOff>
    </xdr:to>
    <xdr:sp macro="" textlink="">
      <xdr:nvSpPr>
        <xdr:cNvPr id="46" name="テキスト ボックス 340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7182136" y="4782410"/>
          <a:ext cx="504825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埋立</a:t>
          </a:r>
        </a:p>
      </xdr:txBody>
    </xdr:sp>
    <xdr:clientData/>
  </xdr:twoCellAnchor>
  <xdr:twoCellAnchor>
    <xdr:from>
      <xdr:col>11</xdr:col>
      <xdr:colOff>406686</xdr:colOff>
      <xdr:row>27</xdr:row>
      <xdr:rowOff>62772</xdr:rowOff>
    </xdr:from>
    <xdr:to>
      <xdr:col>11</xdr:col>
      <xdr:colOff>414624</xdr:colOff>
      <xdr:row>28</xdr:row>
      <xdr:rowOff>134210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CxnSpPr>
          <a:stCxn id="44" idx="2"/>
          <a:endCxn id="46" idx="0"/>
        </xdr:cNvCxnSpPr>
      </xdr:nvCxnSpPr>
      <xdr:spPr>
        <a:xfrm>
          <a:off x="7426611" y="4539522"/>
          <a:ext cx="7938" cy="2428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667048</xdr:colOff>
      <xdr:row>36</xdr:row>
      <xdr:rowOff>82649</xdr:rowOff>
    </xdr:from>
    <xdr:to>
      <xdr:col>4</xdr:col>
      <xdr:colOff>368598</xdr:colOff>
      <xdr:row>38</xdr:row>
      <xdr:rowOff>99</xdr:rowOff>
    </xdr:to>
    <xdr:sp macro="" textlink="">
      <xdr:nvSpPr>
        <xdr:cNvPr id="48" name="テキスト ボックス 35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1533823" y="6102449"/>
          <a:ext cx="1054100" cy="26035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重油・灯油</a:t>
          </a:r>
        </a:p>
      </xdr:txBody>
    </xdr:sp>
    <xdr:clientData/>
  </xdr:twoCellAnchor>
  <xdr:twoCellAnchor>
    <xdr:from>
      <xdr:col>3</xdr:col>
      <xdr:colOff>46335</xdr:colOff>
      <xdr:row>39</xdr:row>
      <xdr:rowOff>73124</xdr:rowOff>
    </xdr:from>
    <xdr:to>
      <xdr:col>4</xdr:col>
      <xdr:colOff>316210</xdr:colOff>
      <xdr:row>40</xdr:row>
      <xdr:rowOff>128687</xdr:rowOff>
    </xdr:to>
    <xdr:sp macro="" textlink="">
      <xdr:nvSpPr>
        <xdr:cNvPr id="49" name="テキスト ボックス 353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1598910" y="6607274"/>
          <a:ext cx="936625" cy="227013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>
              <a:solidFill>
                <a:schemeClr val="tx1"/>
              </a:solidFill>
            </a:rPr>
            <a:t>採掘～熱利用</a:t>
          </a:r>
        </a:p>
      </xdr:txBody>
    </xdr:sp>
    <xdr:clientData/>
  </xdr:twoCellAnchor>
  <xdr:twoCellAnchor>
    <xdr:from>
      <xdr:col>2</xdr:col>
      <xdr:colOff>671810</xdr:colOff>
      <xdr:row>42</xdr:row>
      <xdr:rowOff>62012</xdr:rowOff>
    </xdr:from>
    <xdr:to>
      <xdr:col>4</xdr:col>
      <xdr:colOff>390823</xdr:colOff>
      <xdr:row>43</xdr:row>
      <xdr:rowOff>128687</xdr:rowOff>
    </xdr:to>
    <xdr:sp macro="" textlink="">
      <xdr:nvSpPr>
        <xdr:cNvPr id="50" name="テキスト ボックス 358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1538585" y="7110512"/>
          <a:ext cx="1071563" cy="238125"/>
        </a:xfrm>
        <a:prstGeom prst="ellipse">
          <a:avLst/>
        </a:prstGeom>
        <a:solidFill>
          <a:srgbClr val="FFFF99"/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熱</a:t>
          </a:r>
        </a:p>
      </xdr:txBody>
    </xdr:sp>
    <xdr:clientData/>
  </xdr:twoCellAnchor>
  <xdr:twoCellAnchor>
    <xdr:from>
      <xdr:col>9</xdr:col>
      <xdr:colOff>635404</xdr:colOff>
      <xdr:row>38</xdr:row>
      <xdr:rowOff>25878</xdr:rowOff>
    </xdr:from>
    <xdr:to>
      <xdr:col>9</xdr:col>
      <xdr:colOff>640960</xdr:colOff>
      <xdr:row>39</xdr:row>
      <xdr:rowOff>56041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>
          <a:stCxn id="53" idx="4"/>
          <a:endCxn id="54" idx="0"/>
        </xdr:cNvCxnSpPr>
      </xdr:nvCxnSpPr>
      <xdr:spPr>
        <a:xfrm>
          <a:off x="6283729" y="6388578"/>
          <a:ext cx="5556" cy="2016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640960</xdr:colOff>
      <xdr:row>41</xdr:row>
      <xdr:rowOff>119269</xdr:rowOff>
    </xdr:from>
    <xdr:to>
      <xdr:col>9</xdr:col>
      <xdr:colOff>643341</xdr:colOff>
      <xdr:row>42</xdr:row>
      <xdr:rowOff>87791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CxnSpPr>
          <a:stCxn id="54" idx="2"/>
          <a:endCxn id="55" idx="0"/>
        </xdr:cNvCxnSpPr>
      </xdr:nvCxnSpPr>
      <xdr:spPr>
        <a:xfrm>
          <a:off x="6289285" y="6996319"/>
          <a:ext cx="2381" cy="13997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311554</xdr:colOff>
      <xdr:row>36</xdr:row>
      <xdr:rowOff>108428</xdr:rowOff>
    </xdr:from>
    <xdr:to>
      <xdr:col>10</xdr:col>
      <xdr:colOff>273454</xdr:colOff>
      <xdr:row>38</xdr:row>
      <xdr:rowOff>25878</xdr:rowOff>
    </xdr:to>
    <xdr:sp macro="" textlink="">
      <xdr:nvSpPr>
        <xdr:cNvPr id="53" name="テキスト ボックス 367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5959879" y="6128228"/>
          <a:ext cx="647700" cy="26035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石炭等</a:t>
          </a:r>
        </a:p>
      </xdr:txBody>
    </xdr:sp>
    <xdr:clientData/>
  </xdr:twoCellAnchor>
  <xdr:twoCellAnchor>
    <xdr:from>
      <xdr:col>9</xdr:col>
      <xdr:colOff>306791</xdr:colOff>
      <xdr:row>39</xdr:row>
      <xdr:rowOff>56041</xdr:rowOff>
    </xdr:from>
    <xdr:to>
      <xdr:col>10</xdr:col>
      <xdr:colOff>289329</xdr:colOff>
      <xdr:row>41</xdr:row>
      <xdr:rowOff>119269</xdr:rowOff>
    </xdr:to>
    <xdr:sp macro="" textlink="">
      <xdr:nvSpPr>
        <xdr:cNvPr id="54" name="テキスト ボックス 368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>
          <a:off x="5955116" y="6590191"/>
          <a:ext cx="668338" cy="40612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>
              <a:solidFill>
                <a:schemeClr val="tx1"/>
              </a:solidFill>
            </a:rPr>
            <a:t>採掘～発電利用</a:t>
          </a:r>
        </a:p>
      </xdr:txBody>
    </xdr:sp>
    <xdr:clientData/>
  </xdr:twoCellAnchor>
  <xdr:twoCellAnchor>
    <xdr:from>
      <xdr:col>9</xdr:col>
      <xdr:colOff>125816</xdr:colOff>
      <xdr:row>42</xdr:row>
      <xdr:rowOff>87791</xdr:rowOff>
    </xdr:from>
    <xdr:to>
      <xdr:col>10</xdr:col>
      <xdr:colOff>475066</xdr:colOff>
      <xdr:row>44</xdr:row>
      <xdr:rowOff>2763</xdr:rowOff>
    </xdr:to>
    <xdr:sp macro="" textlink="">
      <xdr:nvSpPr>
        <xdr:cNvPr id="55" name="テキスト ボックス 369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5774141" y="7136291"/>
          <a:ext cx="1035050" cy="25787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電気</a:t>
          </a:r>
        </a:p>
      </xdr:txBody>
    </xdr:sp>
    <xdr:clientData/>
  </xdr:twoCellAnchor>
  <xdr:twoCellAnchor>
    <xdr:from>
      <xdr:col>9</xdr:col>
      <xdr:colOff>611466</xdr:colOff>
      <xdr:row>27</xdr:row>
      <xdr:rowOff>62772</xdr:rowOff>
    </xdr:from>
    <xdr:to>
      <xdr:col>9</xdr:col>
      <xdr:colOff>613847</xdr:colOff>
      <xdr:row>28</xdr:row>
      <xdr:rowOff>65947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CxnSpPr>
          <a:stCxn id="43" idx="2"/>
          <a:endCxn id="57" idx="0"/>
        </xdr:cNvCxnSpPr>
      </xdr:nvCxnSpPr>
      <xdr:spPr>
        <a:xfrm>
          <a:off x="6259791" y="4539522"/>
          <a:ext cx="2381" cy="174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146328</xdr:colOff>
      <xdr:row>28</xdr:row>
      <xdr:rowOff>65947</xdr:rowOff>
    </xdr:from>
    <xdr:to>
      <xdr:col>10</xdr:col>
      <xdr:colOff>395565</xdr:colOff>
      <xdr:row>29</xdr:row>
      <xdr:rowOff>151672</xdr:rowOff>
    </xdr:to>
    <xdr:sp macro="" textlink="">
      <xdr:nvSpPr>
        <xdr:cNvPr id="57" name="テキスト ボックス 183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5794653" y="4714147"/>
          <a:ext cx="935037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熱利用</a:t>
          </a:r>
        </a:p>
      </xdr:txBody>
    </xdr:sp>
    <xdr:clientData/>
  </xdr:twoCellAnchor>
  <xdr:twoCellAnchor>
    <xdr:from>
      <xdr:col>9</xdr:col>
      <xdr:colOff>613847</xdr:colOff>
      <xdr:row>29</xdr:row>
      <xdr:rowOff>151672</xdr:rowOff>
    </xdr:from>
    <xdr:to>
      <xdr:col>9</xdr:col>
      <xdr:colOff>619403</xdr:colOff>
      <xdr:row>30</xdr:row>
      <xdr:rowOff>154847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CxnSpPr>
          <a:stCxn id="57" idx="2"/>
          <a:endCxn id="39" idx="0"/>
        </xdr:cNvCxnSpPr>
      </xdr:nvCxnSpPr>
      <xdr:spPr>
        <a:xfrm>
          <a:off x="6262172" y="4971322"/>
          <a:ext cx="5556" cy="174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113173</xdr:colOff>
      <xdr:row>20</xdr:row>
      <xdr:rowOff>62772</xdr:rowOff>
    </xdr:from>
    <xdr:to>
      <xdr:col>12</xdr:col>
      <xdr:colOff>75073</xdr:colOff>
      <xdr:row>20</xdr:row>
      <xdr:rowOff>62772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CxnSpPr/>
      </xdr:nvCxnSpPr>
      <xdr:spPr>
        <a:xfrm>
          <a:off x="7133098" y="3339372"/>
          <a:ext cx="6477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76661</xdr:colOff>
      <xdr:row>19</xdr:row>
      <xdr:rowOff>91347</xdr:rowOff>
    </xdr:from>
    <xdr:to>
      <xdr:col>13</xdr:col>
      <xdr:colOff>3636</xdr:colOff>
      <xdr:row>21</xdr:row>
      <xdr:rowOff>7210</xdr:rowOff>
    </xdr:to>
    <xdr:sp macro="" textlink="">
      <xdr:nvSpPr>
        <xdr:cNvPr id="60" name="テキスト ボックス 155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7782386" y="3196497"/>
          <a:ext cx="612775" cy="258763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ﾌﾚｱ</a:t>
          </a:r>
        </a:p>
      </xdr:txBody>
    </xdr:sp>
    <xdr:clientData/>
  </xdr:twoCellAnchor>
  <xdr:twoCellAnchor>
    <xdr:from>
      <xdr:col>4</xdr:col>
      <xdr:colOff>211932</xdr:colOff>
      <xdr:row>17</xdr:row>
      <xdr:rowOff>155496</xdr:rowOff>
    </xdr:from>
    <xdr:to>
      <xdr:col>4</xdr:col>
      <xdr:colOff>215558</xdr:colOff>
      <xdr:row>19</xdr:row>
      <xdr:rowOff>18322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CxnSpPr>
          <a:stCxn id="31" idx="2"/>
          <a:endCxn id="32" idx="0"/>
        </xdr:cNvCxnSpPr>
      </xdr:nvCxnSpPr>
      <xdr:spPr>
        <a:xfrm>
          <a:off x="2431257" y="2917746"/>
          <a:ext cx="3626" cy="2057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485442</xdr:colOff>
      <xdr:row>18</xdr:row>
      <xdr:rowOff>6271</xdr:rowOff>
    </xdr:from>
    <xdr:to>
      <xdr:col>10</xdr:col>
      <xdr:colOff>485442</xdr:colOff>
      <xdr:row>19</xdr:row>
      <xdr:rowOff>91347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CxnSpPr>
          <a:stCxn id="3" idx="2"/>
          <a:endCxn id="40" idx="0"/>
        </xdr:cNvCxnSpPr>
      </xdr:nvCxnSpPr>
      <xdr:spPr>
        <a:xfrm>
          <a:off x="6819567" y="2939971"/>
          <a:ext cx="0" cy="2565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378044</xdr:colOff>
      <xdr:row>16</xdr:row>
      <xdr:rowOff>48892</xdr:rowOff>
    </xdr:from>
    <xdr:to>
      <xdr:col>3</xdr:col>
      <xdr:colOff>594068</xdr:colOff>
      <xdr:row>17</xdr:row>
      <xdr:rowOff>104033</xdr:rowOff>
    </xdr:to>
    <xdr:sp macro="" textlink="">
      <xdr:nvSpPr>
        <xdr:cNvPr id="63" name="テキスト ボックス 154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1930619" y="2639692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kumimoji="1" lang="ja-JP" altLang="en-US" sz="1000"/>
            <a:t>１</a:t>
          </a:r>
        </a:p>
      </xdr:txBody>
    </xdr:sp>
    <xdr:clientData/>
  </xdr:twoCellAnchor>
  <xdr:twoCellAnchor>
    <xdr:from>
      <xdr:col>3</xdr:col>
      <xdr:colOff>364530</xdr:colOff>
      <xdr:row>18</xdr:row>
      <xdr:rowOff>109161</xdr:rowOff>
    </xdr:from>
    <xdr:to>
      <xdr:col>3</xdr:col>
      <xdr:colOff>580554</xdr:colOff>
      <xdr:row>19</xdr:row>
      <xdr:rowOff>164302</xdr:rowOff>
    </xdr:to>
    <xdr:sp macro="" textlink="">
      <xdr:nvSpPr>
        <xdr:cNvPr id="64" name="テキスト ボックス 156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1917105" y="3042861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２</a:t>
          </a:r>
          <a:endParaRPr kumimoji="1" lang="ja-JP" altLang="en-US" sz="1000"/>
        </a:p>
      </xdr:txBody>
    </xdr:sp>
    <xdr:clientData/>
  </xdr:twoCellAnchor>
  <xdr:twoCellAnchor>
    <xdr:from>
      <xdr:col>2</xdr:col>
      <xdr:colOff>668112</xdr:colOff>
      <xdr:row>27</xdr:row>
      <xdr:rowOff>6271</xdr:rowOff>
    </xdr:from>
    <xdr:to>
      <xdr:col>3</xdr:col>
      <xdr:colOff>198336</xdr:colOff>
      <xdr:row>28</xdr:row>
      <xdr:rowOff>61412</xdr:rowOff>
    </xdr:to>
    <xdr:sp macro="" textlink="">
      <xdr:nvSpPr>
        <xdr:cNvPr id="65" name="テキスト ボックス 158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1534887" y="4483021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３</a:t>
          </a:r>
          <a:endParaRPr kumimoji="1" lang="ja-JP" altLang="en-US" sz="1000"/>
        </a:p>
      </xdr:txBody>
    </xdr:sp>
    <xdr:clientData/>
  </xdr:twoCellAnchor>
  <xdr:twoCellAnchor>
    <xdr:from>
      <xdr:col>3</xdr:col>
      <xdr:colOff>16816</xdr:colOff>
      <xdr:row>29</xdr:row>
      <xdr:rowOff>167427</xdr:rowOff>
    </xdr:from>
    <xdr:to>
      <xdr:col>3</xdr:col>
      <xdr:colOff>232840</xdr:colOff>
      <xdr:row>31</xdr:row>
      <xdr:rowOff>51118</xdr:rowOff>
    </xdr:to>
    <xdr:sp macro="" textlink="">
      <xdr:nvSpPr>
        <xdr:cNvPr id="66" name="テキスト ボックス 159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/>
      </xdr:nvSpPr>
      <xdr:spPr>
        <a:xfrm>
          <a:off x="1569391" y="4987077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４</a:t>
          </a:r>
          <a:endParaRPr kumimoji="1" lang="ja-JP" altLang="en-US" sz="1000"/>
        </a:p>
      </xdr:txBody>
    </xdr:sp>
    <xdr:clientData/>
  </xdr:twoCellAnchor>
  <xdr:twoCellAnchor>
    <xdr:from>
      <xdr:col>2</xdr:col>
      <xdr:colOff>590850</xdr:colOff>
      <xdr:row>38</xdr:row>
      <xdr:rowOff>110766</xdr:rowOff>
    </xdr:from>
    <xdr:to>
      <xdr:col>3</xdr:col>
      <xdr:colOff>121074</xdr:colOff>
      <xdr:row>39</xdr:row>
      <xdr:rowOff>165907</xdr:rowOff>
    </xdr:to>
    <xdr:sp macro="" textlink="">
      <xdr:nvSpPr>
        <xdr:cNvPr id="67" name="テキスト ボックス 171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/>
      </xdr:nvSpPr>
      <xdr:spPr>
        <a:xfrm>
          <a:off x="1457625" y="6473466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１</a:t>
          </a:r>
          <a:endParaRPr kumimoji="1" lang="ja-JP" altLang="en-US" sz="1000"/>
        </a:p>
      </xdr:txBody>
    </xdr:sp>
    <xdr:clientData/>
  </xdr:twoCellAnchor>
  <xdr:twoCellAnchor>
    <xdr:from>
      <xdr:col>10</xdr:col>
      <xdr:colOff>24234</xdr:colOff>
      <xdr:row>16</xdr:row>
      <xdr:rowOff>20013</xdr:rowOff>
    </xdr:from>
    <xdr:to>
      <xdr:col>10</xdr:col>
      <xdr:colOff>240258</xdr:colOff>
      <xdr:row>17</xdr:row>
      <xdr:rowOff>75154</xdr:rowOff>
    </xdr:to>
    <xdr:sp macro="" textlink="">
      <xdr:nvSpPr>
        <xdr:cNvPr id="68" name="テキスト ボックス 17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6358359" y="2610813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kumimoji="1" lang="ja-JP" altLang="en-US" sz="1000"/>
            <a:t>１</a:t>
          </a:r>
        </a:p>
      </xdr:txBody>
    </xdr:sp>
    <xdr:clientData/>
  </xdr:twoCellAnchor>
  <xdr:twoCellAnchor>
    <xdr:from>
      <xdr:col>10</xdr:col>
      <xdr:colOff>96242</xdr:colOff>
      <xdr:row>19</xdr:row>
      <xdr:rowOff>9719</xdr:rowOff>
    </xdr:from>
    <xdr:to>
      <xdr:col>10</xdr:col>
      <xdr:colOff>312266</xdr:colOff>
      <xdr:row>20</xdr:row>
      <xdr:rowOff>64860</xdr:rowOff>
    </xdr:to>
    <xdr:sp macro="" textlink="">
      <xdr:nvSpPr>
        <xdr:cNvPr id="69" name="テキスト ボックス 173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/>
      </xdr:nvSpPr>
      <xdr:spPr>
        <a:xfrm>
          <a:off x="6430367" y="3114869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２</a:t>
          </a:r>
          <a:endParaRPr kumimoji="1" lang="ja-JP" altLang="en-US" sz="1000"/>
        </a:p>
      </xdr:txBody>
    </xdr:sp>
    <xdr:clientData/>
  </xdr:twoCellAnchor>
  <xdr:twoCellAnchor>
    <xdr:from>
      <xdr:col>9</xdr:col>
      <xdr:colOff>183273</xdr:colOff>
      <xdr:row>25</xdr:row>
      <xdr:rowOff>133147</xdr:rowOff>
    </xdr:from>
    <xdr:to>
      <xdr:col>9</xdr:col>
      <xdr:colOff>399297</xdr:colOff>
      <xdr:row>27</xdr:row>
      <xdr:rowOff>16838</xdr:rowOff>
    </xdr:to>
    <xdr:sp macro="" textlink="">
      <xdr:nvSpPr>
        <xdr:cNvPr id="70" name="テキスト ボックス 175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/>
      </xdr:nvSpPr>
      <xdr:spPr>
        <a:xfrm>
          <a:off x="5831598" y="4266997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３</a:t>
          </a:r>
          <a:endParaRPr kumimoji="1" lang="ja-JP" altLang="en-US" sz="1000"/>
        </a:p>
      </xdr:txBody>
    </xdr:sp>
    <xdr:clientData/>
  </xdr:twoCellAnchor>
  <xdr:twoCellAnchor>
    <xdr:from>
      <xdr:col>9</xdr:col>
      <xdr:colOff>19005</xdr:colOff>
      <xdr:row>28</xdr:row>
      <xdr:rowOff>50845</xdr:rowOff>
    </xdr:from>
    <xdr:to>
      <xdr:col>9</xdr:col>
      <xdr:colOff>235029</xdr:colOff>
      <xdr:row>29</xdr:row>
      <xdr:rowOff>105986</xdr:rowOff>
    </xdr:to>
    <xdr:sp macro="" textlink="">
      <xdr:nvSpPr>
        <xdr:cNvPr id="71" name="テキスト ボックス 18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/>
      </xdr:nvSpPr>
      <xdr:spPr>
        <a:xfrm>
          <a:off x="5667330" y="4699045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４</a:t>
          </a:r>
          <a:endParaRPr kumimoji="1" lang="ja-JP" altLang="en-US" sz="1000"/>
        </a:p>
      </xdr:txBody>
    </xdr:sp>
    <xdr:clientData/>
  </xdr:twoCellAnchor>
  <xdr:twoCellAnchor>
    <xdr:from>
      <xdr:col>9</xdr:col>
      <xdr:colOff>166922</xdr:colOff>
      <xdr:row>38</xdr:row>
      <xdr:rowOff>136545</xdr:rowOff>
    </xdr:from>
    <xdr:to>
      <xdr:col>9</xdr:col>
      <xdr:colOff>382946</xdr:colOff>
      <xdr:row>40</xdr:row>
      <xdr:rowOff>20236</xdr:rowOff>
    </xdr:to>
    <xdr:sp macro="" textlink="">
      <xdr:nvSpPr>
        <xdr:cNvPr id="72" name="テキスト ボックス 188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/>
      </xdr:nvSpPr>
      <xdr:spPr>
        <a:xfrm>
          <a:off x="5815247" y="6499245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10</xdr:col>
      <xdr:colOff>677639</xdr:colOff>
      <xdr:row>25</xdr:row>
      <xdr:rowOff>96391</xdr:rowOff>
    </xdr:from>
    <xdr:to>
      <xdr:col>11</xdr:col>
      <xdr:colOff>207863</xdr:colOff>
      <xdr:row>26</xdr:row>
      <xdr:rowOff>151532</xdr:rowOff>
    </xdr:to>
    <xdr:sp macro="" textlink="">
      <xdr:nvSpPr>
        <xdr:cNvPr id="74" name="テキスト ボックス 194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/>
      </xdr:nvSpPr>
      <xdr:spPr>
        <a:xfrm>
          <a:off x="7011764" y="4230241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５</a:t>
          </a:r>
          <a:endParaRPr kumimoji="1" lang="ja-JP" altLang="en-US" sz="1000"/>
        </a:p>
      </xdr:txBody>
    </xdr:sp>
    <xdr:clientData/>
  </xdr:twoCellAnchor>
  <xdr:twoCellAnchor>
    <xdr:from>
      <xdr:col>10</xdr:col>
      <xdr:colOff>672306</xdr:colOff>
      <xdr:row>28</xdr:row>
      <xdr:rowOff>86097</xdr:rowOff>
    </xdr:from>
    <xdr:to>
      <xdr:col>11</xdr:col>
      <xdr:colOff>202530</xdr:colOff>
      <xdr:row>29</xdr:row>
      <xdr:rowOff>141238</xdr:rowOff>
    </xdr:to>
    <xdr:sp macro="" textlink="">
      <xdr:nvSpPr>
        <xdr:cNvPr id="75" name="テキスト ボックス 197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/>
      </xdr:nvSpPr>
      <xdr:spPr>
        <a:xfrm>
          <a:off x="7006431" y="4734297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６</a:t>
          </a:r>
          <a:endParaRPr kumimoji="1"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sinsedai\1toukei\Iip\macro&#32080;&#26524;\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5"/>
  <sheetViews>
    <sheetView showGridLines="0" zoomScaleNormal="100" workbookViewId="0">
      <selection activeCell="H19" sqref="H19"/>
    </sheetView>
  </sheetViews>
  <sheetFormatPr defaultRowHeight="13"/>
  <cols>
    <col min="1" max="1" width="2.36328125" customWidth="1"/>
    <col min="4" max="4" width="8.7265625" customWidth="1"/>
  </cols>
  <sheetData>
    <row r="1" spans="2:2" ht="21.75" customHeight="1">
      <c r="B1" s="52" t="s">
        <v>35</v>
      </c>
    </row>
    <row r="2" spans="2:2" ht="14">
      <c r="B2" s="24" t="s">
        <v>54</v>
      </c>
    </row>
    <row r="4" spans="2:2">
      <c r="B4" s="273" t="s">
        <v>58</v>
      </c>
    </row>
    <row r="5" spans="2:2">
      <c r="B5" s="274" t="s">
        <v>216</v>
      </c>
    </row>
  </sheetData>
  <phoneticPr fontId="3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0"/>
  <sheetViews>
    <sheetView showGridLines="0" tabSelected="1" topLeftCell="A4" zoomScale="85" zoomScaleNormal="85" zoomScaleSheetLayoutView="85" workbookViewId="0">
      <selection activeCell="L13" sqref="L13"/>
    </sheetView>
  </sheetViews>
  <sheetFormatPr defaultRowHeight="13"/>
  <cols>
    <col min="1" max="1" width="1.6328125" style="3" customWidth="1"/>
    <col min="2" max="2" width="6.7265625" style="3" customWidth="1"/>
    <col min="3" max="3" width="6.90625" style="3" customWidth="1"/>
    <col min="4" max="5" width="12.7265625" style="3" customWidth="1"/>
    <col min="6" max="6" width="18.90625" style="3" bestFit="1" customWidth="1"/>
    <col min="7" max="9" width="11.36328125" style="3" customWidth="1"/>
    <col min="10" max="10" width="19.26953125" style="4" customWidth="1"/>
    <col min="11" max="11" width="11.36328125" style="3" customWidth="1"/>
    <col min="12" max="12" width="12.6328125" style="3" customWidth="1"/>
    <col min="13" max="13" width="13.26953125" style="3" customWidth="1"/>
    <col min="14" max="14" width="5.26953125" style="3" customWidth="1"/>
    <col min="15" max="15" width="13.453125" style="3" customWidth="1"/>
    <col min="16" max="257" width="9" style="3"/>
    <col min="258" max="258" width="5" style="3" customWidth="1"/>
    <col min="259" max="259" width="16.7265625" style="3" customWidth="1"/>
    <col min="260" max="260" width="19.7265625" style="3" customWidth="1"/>
    <col min="261" max="261" width="9.6328125" style="3" customWidth="1"/>
    <col min="262" max="262" width="14" style="3" customWidth="1"/>
    <col min="263" max="264" width="11.26953125" style="3" customWidth="1"/>
    <col min="265" max="266" width="36.26953125" style="3" customWidth="1"/>
    <col min="267" max="267" width="26.26953125" style="3" customWidth="1"/>
    <col min="268" max="513" width="9" style="3"/>
    <col min="514" max="514" width="5" style="3" customWidth="1"/>
    <col min="515" max="515" width="16.7265625" style="3" customWidth="1"/>
    <col min="516" max="516" width="19.7265625" style="3" customWidth="1"/>
    <col min="517" max="517" width="9.6328125" style="3" customWidth="1"/>
    <col min="518" max="518" width="14" style="3" customWidth="1"/>
    <col min="519" max="520" width="11.26953125" style="3" customWidth="1"/>
    <col min="521" max="522" width="36.26953125" style="3" customWidth="1"/>
    <col min="523" max="523" width="26.26953125" style="3" customWidth="1"/>
    <col min="524" max="769" width="9" style="3"/>
    <col min="770" max="770" width="5" style="3" customWidth="1"/>
    <col min="771" max="771" width="16.7265625" style="3" customWidth="1"/>
    <col min="772" max="772" width="19.7265625" style="3" customWidth="1"/>
    <col min="773" max="773" width="9.6328125" style="3" customWidth="1"/>
    <col min="774" max="774" width="14" style="3" customWidth="1"/>
    <col min="775" max="776" width="11.26953125" style="3" customWidth="1"/>
    <col min="777" max="778" width="36.26953125" style="3" customWidth="1"/>
    <col min="779" max="779" width="26.26953125" style="3" customWidth="1"/>
    <col min="780" max="1025" width="9" style="3"/>
    <col min="1026" max="1026" width="5" style="3" customWidth="1"/>
    <col min="1027" max="1027" width="16.7265625" style="3" customWidth="1"/>
    <col min="1028" max="1028" width="19.7265625" style="3" customWidth="1"/>
    <col min="1029" max="1029" width="9.6328125" style="3" customWidth="1"/>
    <col min="1030" max="1030" width="14" style="3" customWidth="1"/>
    <col min="1031" max="1032" width="11.26953125" style="3" customWidth="1"/>
    <col min="1033" max="1034" width="36.26953125" style="3" customWidth="1"/>
    <col min="1035" max="1035" width="26.26953125" style="3" customWidth="1"/>
    <col min="1036" max="1281" width="9" style="3"/>
    <col min="1282" max="1282" width="5" style="3" customWidth="1"/>
    <col min="1283" max="1283" width="16.7265625" style="3" customWidth="1"/>
    <col min="1284" max="1284" width="19.7265625" style="3" customWidth="1"/>
    <col min="1285" max="1285" width="9.6328125" style="3" customWidth="1"/>
    <col min="1286" max="1286" width="14" style="3" customWidth="1"/>
    <col min="1287" max="1288" width="11.26953125" style="3" customWidth="1"/>
    <col min="1289" max="1290" width="36.26953125" style="3" customWidth="1"/>
    <col min="1291" max="1291" width="26.26953125" style="3" customWidth="1"/>
    <col min="1292" max="1537" width="9" style="3"/>
    <col min="1538" max="1538" width="5" style="3" customWidth="1"/>
    <col min="1539" max="1539" width="16.7265625" style="3" customWidth="1"/>
    <col min="1540" max="1540" width="19.7265625" style="3" customWidth="1"/>
    <col min="1541" max="1541" width="9.6328125" style="3" customWidth="1"/>
    <col min="1542" max="1542" width="14" style="3" customWidth="1"/>
    <col min="1543" max="1544" width="11.26953125" style="3" customWidth="1"/>
    <col min="1545" max="1546" width="36.26953125" style="3" customWidth="1"/>
    <col min="1547" max="1547" width="26.26953125" style="3" customWidth="1"/>
    <col min="1548" max="1793" width="9" style="3"/>
    <col min="1794" max="1794" width="5" style="3" customWidth="1"/>
    <col min="1795" max="1795" width="16.7265625" style="3" customWidth="1"/>
    <col min="1796" max="1796" width="19.7265625" style="3" customWidth="1"/>
    <col min="1797" max="1797" width="9.6328125" style="3" customWidth="1"/>
    <col min="1798" max="1798" width="14" style="3" customWidth="1"/>
    <col min="1799" max="1800" width="11.26953125" style="3" customWidth="1"/>
    <col min="1801" max="1802" width="36.26953125" style="3" customWidth="1"/>
    <col min="1803" max="1803" width="26.26953125" style="3" customWidth="1"/>
    <col min="1804" max="2049" width="9" style="3"/>
    <col min="2050" max="2050" width="5" style="3" customWidth="1"/>
    <col min="2051" max="2051" width="16.7265625" style="3" customWidth="1"/>
    <col min="2052" max="2052" width="19.7265625" style="3" customWidth="1"/>
    <col min="2053" max="2053" width="9.6328125" style="3" customWidth="1"/>
    <col min="2054" max="2054" width="14" style="3" customWidth="1"/>
    <col min="2055" max="2056" width="11.26953125" style="3" customWidth="1"/>
    <col min="2057" max="2058" width="36.26953125" style="3" customWidth="1"/>
    <col min="2059" max="2059" width="26.26953125" style="3" customWidth="1"/>
    <col min="2060" max="2305" width="9" style="3"/>
    <col min="2306" max="2306" width="5" style="3" customWidth="1"/>
    <col min="2307" max="2307" width="16.7265625" style="3" customWidth="1"/>
    <col min="2308" max="2308" width="19.7265625" style="3" customWidth="1"/>
    <col min="2309" max="2309" width="9.6328125" style="3" customWidth="1"/>
    <col min="2310" max="2310" width="14" style="3" customWidth="1"/>
    <col min="2311" max="2312" width="11.26953125" style="3" customWidth="1"/>
    <col min="2313" max="2314" width="36.26953125" style="3" customWidth="1"/>
    <col min="2315" max="2315" width="26.26953125" style="3" customWidth="1"/>
    <col min="2316" max="2561" width="9" style="3"/>
    <col min="2562" max="2562" width="5" style="3" customWidth="1"/>
    <col min="2563" max="2563" width="16.7265625" style="3" customWidth="1"/>
    <col min="2564" max="2564" width="19.7265625" style="3" customWidth="1"/>
    <col min="2565" max="2565" width="9.6328125" style="3" customWidth="1"/>
    <col min="2566" max="2566" width="14" style="3" customWidth="1"/>
    <col min="2567" max="2568" width="11.26953125" style="3" customWidth="1"/>
    <col min="2569" max="2570" width="36.26953125" style="3" customWidth="1"/>
    <col min="2571" max="2571" width="26.26953125" style="3" customWidth="1"/>
    <col min="2572" max="2817" width="9" style="3"/>
    <col min="2818" max="2818" width="5" style="3" customWidth="1"/>
    <col min="2819" max="2819" width="16.7265625" style="3" customWidth="1"/>
    <col min="2820" max="2820" width="19.7265625" style="3" customWidth="1"/>
    <col min="2821" max="2821" width="9.6328125" style="3" customWidth="1"/>
    <col min="2822" max="2822" width="14" style="3" customWidth="1"/>
    <col min="2823" max="2824" width="11.26953125" style="3" customWidth="1"/>
    <col min="2825" max="2826" width="36.26953125" style="3" customWidth="1"/>
    <col min="2827" max="2827" width="26.26953125" style="3" customWidth="1"/>
    <col min="2828" max="3073" width="9" style="3"/>
    <col min="3074" max="3074" width="5" style="3" customWidth="1"/>
    <col min="3075" max="3075" width="16.7265625" style="3" customWidth="1"/>
    <col min="3076" max="3076" width="19.7265625" style="3" customWidth="1"/>
    <col min="3077" max="3077" width="9.6328125" style="3" customWidth="1"/>
    <col min="3078" max="3078" width="14" style="3" customWidth="1"/>
    <col min="3079" max="3080" width="11.26953125" style="3" customWidth="1"/>
    <col min="3081" max="3082" width="36.26953125" style="3" customWidth="1"/>
    <col min="3083" max="3083" width="26.26953125" style="3" customWidth="1"/>
    <col min="3084" max="3329" width="9" style="3"/>
    <col min="3330" max="3330" width="5" style="3" customWidth="1"/>
    <col min="3331" max="3331" width="16.7265625" style="3" customWidth="1"/>
    <col min="3332" max="3332" width="19.7265625" style="3" customWidth="1"/>
    <col min="3333" max="3333" width="9.6328125" style="3" customWidth="1"/>
    <col min="3334" max="3334" width="14" style="3" customWidth="1"/>
    <col min="3335" max="3336" width="11.26953125" style="3" customWidth="1"/>
    <col min="3337" max="3338" width="36.26953125" style="3" customWidth="1"/>
    <col min="3339" max="3339" width="26.26953125" style="3" customWidth="1"/>
    <col min="3340" max="3585" width="9" style="3"/>
    <col min="3586" max="3586" width="5" style="3" customWidth="1"/>
    <col min="3587" max="3587" width="16.7265625" style="3" customWidth="1"/>
    <col min="3588" max="3588" width="19.7265625" style="3" customWidth="1"/>
    <col min="3589" max="3589" width="9.6328125" style="3" customWidth="1"/>
    <col min="3590" max="3590" width="14" style="3" customWidth="1"/>
    <col min="3591" max="3592" width="11.26953125" style="3" customWidth="1"/>
    <col min="3593" max="3594" width="36.26953125" style="3" customWidth="1"/>
    <col min="3595" max="3595" width="26.26953125" style="3" customWidth="1"/>
    <col min="3596" max="3841" width="9" style="3"/>
    <col min="3842" max="3842" width="5" style="3" customWidth="1"/>
    <col min="3843" max="3843" width="16.7265625" style="3" customWidth="1"/>
    <col min="3844" max="3844" width="19.7265625" style="3" customWidth="1"/>
    <col min="3845" max="3845" width="9.6328125" style="3" customWidth="1"/>
    <col min="3846" max="3846" width="14" style="3" customWidth="1"/>
    <col min="3847" max="3848" width="11.26953125" style="3" customWidth="1"/>
    <col min="3849" max="3850" width="36.26953125" style="3" customWidth="1"/>
    <col min="3851" max="3851" width="26.26953125" style="3" customWidth="1"/>
    <col min="3852" max="4097" width="9" style="3"/>
    <col min="4098" max="4098" width="5" style="3" customWidth="1"/>
    <col min="4099" max="4099" width="16.7265625" style="3" customWidth="1"/>
    <col min="4100" max="4100" width="19.7265625" style="3" customWidth="1"/>
    <col min="4101" max="4101" width="9.6328125" style="3" customWidth="1"/>
    <col min="4102" max="4102" width="14" style="3" customWidth="1"/>
    <col min="4103" max="4104" width="11.26953125" style="3" customWidth="1"/>
    <col min="4105" max="4106" width="36.26953125" style="3" customWidth="1"/>
    <col min="4107" max="4107" width="26.26953125" style="3" customWidth="1"/>
    <col min="4108" max="4353" width="9" style="3"/>
    <col min="4354" max="4354" width="5" style="3" customWidth="1"/>
    <col min="4355" max="4355" width="16.7265625" style="3" customWidth="1"/>
    <col min="4356" max="4356" width="19.7265625" style="3" customWidth="1"/>
    <col min="4357" max="4357" width="9.6328125" style="3" customWidth="1"/>
    <col min="4358" max="4358" width="14" style="3" customWidth="1"/>
    <col min="4359" max="4360" width="11.26953125" style="3" customWidth="1"/>
    <col min="4361" max="4362" width="36.26953125" style="3" customWidth="1"/>
    <col min="4363" max="4363" width="26.26953125" style="3" customWidth="1"/>
    <col min="4364" max="4609" width="9" style="3"/>
    <col min="4610" max="4610" width="5" style="3" customWidth="1"/>
    <col min="4611" max="4611" width="16.7265625" style="3" customWidth="1"/>
    <col min="4612" max="4612" width="19.7265625" style="3" customWidth="1"/>
    <col min="4613" max="4613" width="9.6328125" style="3" customWidth="1"/>
    <col min="4614" max="4614" width="14" style="3" customWidth="1"/>
    <col min="4615" max="4616" width="11.26953125" style="3" customWidth="1"/>
    <col min="4617" max="4618" width="36.26953125" style="3" customWidth="1"/>
    <col min="4619" max="4619" width="26.26953125" style="3" customWidth="1"/>
    <col min="4620" max="4865" width="9" style="3"/>
    <col min="4866" max="4866" width="5" style="3" customWidth="1"/>
    <col min="4867" max="4867" width="16.7265625" style="3" customWidth="1"/>
    <col min="4868" max="4868" width="19.7265625" style="3" customWidth="1"/>
    <col min="4869" max="4869" width="9.6328125" style="3" customWidth="1"/>
    <col min="4870" max="4870" width="14" style="3" customWidth="1"/>
    <col min="4871" max="4872" width="11.26953125" style="3" customWidth="1"/>
    <col min="4873" max="4874" width="36.26953125" style="3" customWidth="1"/>
    <col min="4875" max="4875" width="26.26953125" style="3" customWidth="1"/>
    <col min="4876" max="5121" width="9" style="3"/>
    <col min="5122" max="5122" width="5" style="3" customWidth="1"/>
    <col min="5123" max="5123" width="16.7265625" style="3" customWidth="1"/>
    <col min="5124" max="5124" width="19.7265625" style="3" customWidth="1"/>
    <col min="5125" max="5125" width="9.6328125" style="3" customWidth="1"/>
    <col min="5126" max="5126" width="14" style="3" customWidth="1"/>
    <col min="5127" max="5128" width="11.26953125" style="3" customWidth="1"/>
    <col min="5129" max="5130" width="36.26953125" style="3" customWidth="1"/>
    <col min="5131" max="5131" width="26.26953125" style="3" customWidth="1"/>
    <col min="5132" max="5377" width="9" style="3"/>
    <col min="5378" max="5378" width="5" style="3" customWidth="1"/>
    <col min="5379" max="5379" width="16.7265625" style="3" customWidth="1"/>
    <col min="5380" max="5380" width="19.7265625" style="3" customWidth="1"/>
    <col min="5381" max="5381" width="9.6328125" style="3" customWidth="1"/>
    <col min="5382" max="5382" width="14" style="3" customWidth="1"/>
    <col min="5383" max="5384" width="11.26953125" style="3" customWidth="1"/>
    <col min="5385" max="5386" width="36.26953125" style="3" customWidth="1"/>
    <col min="5387" max="5387" width="26.26953125" style="3" customWidth="1"/>
    <col min="5388" max="5633" width="9" style="3"/>
    <col min="5634" max="5634" width="5" style="3" customWidth="1"/>
    <col min="5635" max="5635" width="16.7265625" style="3" customWidth="1"/>
    <col min="5636" max="5636" width="19.7265625" style="3" customWidth="1"/>
    <col min="5637" max="5637" width="9.6328125" style="3" customWidth="1"/>
    <col min="5638" max="5638" width="14" style="3" customWidth="1"/>
    <col min="5639" max="5640" width="11.26953125" style="3" customWidth="1"/>
    <col min="5641" max="5642" width="36.26953125" style="3" customWidth="1"/>
    <col min="5643" max="5643" width="26.26953125" style="3" customWidth="1"/>
    <col min="5644" max="5889" width="9" style="3"/>
    <col min="5890" max="5890" width="5" style="3" customWidth="1"/>
    <col min="5891" max="5891" width="16.7265625" style="3" customWidth="1"/>
    <col min="5892" max="5892" width="19.7265625" style="3" customWidth="1"/>
    <col min="5893" max="5893" width="9.6328125" style="3" customWidth="1"/>
    <col min="5894" max="5894" width="14" style="3" customWidth="1"/>
    <col min="5895" max="5896" width="11.26953125" style="3" customWidth="1"/>
    <col min="5897" max="5898" width="36.26953125" style="3" customWidth="1"/>
    <col min="5899" max="5899" width="26.26953125" style="3" customWidth="1"/>
    <col min="5900" max="6145" width="9" style="3"/>
    <col min="6146" max="6146" width="5" style="3" customWidth="1"/>
    <col min="6147" max="6147" width="16.7265625" style="3" customWidth="1"/>
    <col min="6148" max="6148" width="19.7265625" style="3" customWidth="1"/>
    <col min="6149" max="6149" width="9.6328125" style="3" customWidth="1"/>
    <col min="6150" max="6150" width="14" style="3" customWidth="1"/>
    <col min="6151" max="6152" width="11.26953125" style="3" customWidth="1"/>
    <col min="6153" max="6154" width="36.26953125" style="3" customWidth="1"/>
    <col min="6155" max="6155" width="26.26953125" style="3" customWidth="1"/>
    <col min="6156" max="6401" width="9" style="3"/>
    <col min="6402" max="6402" width="5" style="3" customWidth="1"/>
    <col min="6403" max="6403" width="16.7265625" style="3" customWidth="1"/>
    <col min="6404" max="6404" width="19.7265625" style="3" customWidth="1"/>
    <col min="6405" max="6405" width="9.6328125" style="3" customWidth="1"/>
    <col min="6406" max="6406" width="14" style="3" customWidth="1"/>
    <col min="6407" max="6408" width="11.26953125" style="3" customWidth="1"/>
    <col min="6409" max="6410" width="36.26953125" style="3" customWidth="1"/>
    <col min="6411" max="6411" width="26.26953125" style="3" customWidth="1"/>
    <col min="6412" max="6657" width="9" style="3"/>
    <col min="6658" max="6658" width="5" style="3" customWidth="1"/>
    <col min="6659" max="6659" width="16.7265625" style="3" customWidth="1"/>
    <col min="6660" max="6660" width="19.7265625" style="3" customWidth="1"/>
    <col min="6661" max="6661" width="9.6328125" style="3" customWidth="1"/>
    <col min="6662" max="6662" width="14" style="3" customWidth="1"/>
    <col min="6663" max="6664" width="11.26953125" style="3" customWidth="1"/>
    <col min="6665" max="6666" width="36.26953125" style="3" customWidth="1"/>
    <col min="6667" max="6667" width="26.26953125" style="3" customWidth="1"/>
    <col min="6668" max="6913" width="9" style="3"/>
    <col min="6914" max="6914" width="5" style="3" customWidth="1"/>
    <col min="6915" max="6915" width="16.7265625" style="3" customWidth="1"/>
    <col min="6916" max="6916" width="19.7265625" style="3" customWidth="1"/>
    <col min="6917" max="6917" width="9.6328125" style="3" customWidth="1"/>
    <col min="6918" max="6918" width="14" style="3" customWidth="1"/>
    <col min="6919" max="6920" width="11.26953125" style="3" customWidth="1"/>
    <col min="6921" max="6922" width="36.26953125" style="3" customWidth="1"/>
    <col min="6923" max="6923" width="26.26953125" style="3" customWidth="1"/>
    <col min="6924" max="7169" width="9" style="3"/>
    <col min="7170" max="7170" width="5" style="3" customWidth="1"/>
    <col min="7171" max="7171" width="16.7265625" style="3" customWidth="1"/>
    <col min="7172" max="7172" width="19.7265625" style="3" customWidth="1"/>
    <col min="7173" max="7173" width="9.6328125" style="3" customWidth="1"/>
    <col min="7174" max="7174" width="14" style="3" customWidth="1"/>
    <col min="7175" max="7176" width="11.26953125" style="3" customWidth="1"/>
    <col min="7177" max="7178" width="36.26953125" style="3" customWidth="1"/>
    <col min="7179" max="7179" width="26.26953125" style="3" customWidth="1"/>
    <col min="7180" max="7425" width="9" style="3"/>
    <col min="7426" max="7426" width="5" style="3" customWidth="1"/>
    <col min="7427" max="7427" width="16.7265625" style="3" customWidth="1"/>
    <col min="7428" max="7428" width="19.7265625" style="3" customWidth="1"/>
    <col min="7429" max="7429" width="9.6328125" style="3" customWidth="1"/>
    <col min="7430" max="7430" width="14" style="3" customWidth="1"/>
    <col min="7431" max="7432" width="11.26953125" style="3" customWidth="1"/>
    <col min="7433" max="7434" width="36.26953125" style="3" customWidth="1"/>
    <col min="7435" max="7435" width="26.26953125" style="3" customWidth="1"/>
    <col min="7436" max="7681" width="9" style="3"/>
    <col min="7682" max="7682" width="5" style="3" customWidth="1"/>
    <col min="7683" max="7683" width="16.7265625" style="3" customWidth="1"/>
    <col min="7684" max="7684" width="19.7265625" style="3" customWidth="1"/>
    <col min="7685" max="7685" width="9.6328125" style="3" customWidth="1"/>
    <col min="7686" max="7686" width="14" style="3" customWidth="1"/>
    <col min="7687" max="7688" width="11.26953125" style="3" customWidth="1"/>
    <col min="7689" max="7690" width="36.26953125" style="3" customWidth="1"/>
    <col min="7691" max="7691" width="26.26953125" style="3" customWidth="1"/>
    <col min="7692" max="7937" width="9" style="3"/>
    <col min="7938" max="7938" width="5" style="3" customWidth="1"/>
    <col min="7939" max="7939" width="16.7265625" style="3" customWidth="1"/>
    <col min="7940" max="7940" width="19.7265625" style="3" customWidth="1"/>
    <col min="7941" max="7941" width="9.6328125" style="3" customWidth="1"/>
    <col min="7942" max="7942" width="14" style="3" customWidth="1"/>
    <col min="7943" max="7944" width="11.26953125" style="3" customWidth="1"/>
    <col min="7945" max="7946" width="36.26953125" style="3" customWidth="1"/>
    <col min="7947" max="7947" width="26.26953125" style="3" customWidth="1"/>
    <col min="7948" max="8193" width="9" style="3"/>
    <col min="8194" max="8194" width="5" style="3" customWidth="1"/>
    <col min="8195" max="8195" width="16.7265625" style="3" customWidth="1"/>
    <col min="8196" max="8196" width="19.7265625" style="3" customWidth="1"/>
    <col min="8197" max="8197" width="9.6328125" style="3" customWidth="1"/>
    <col min="8198" max="8198" width="14" style="3" customWidth="1"/>
    <col min="8199" max="8200" width="11.26953125" style="3" customWidth="1"/>
    <col min="8201" max="8202" width="36.26953125" style="3" customWidth="1"/>
    <col min="8203" max="8203" width="26.26953125" style="3" customWidth="1"/>
    <col min="8204" max="8449" width="9" style="3"/>
    <col min="8450" max="8450" width="5" style="3" customWidth="1"/>
    <col min="8451" max="8451" width="16.7265625" style="3" customWidth="1"/>
    <col min="8452" max="8452" width="19.7265625" style="3" customWidth="1"/>
    <col min="8453" max="8453" width="9.6328125" style="3" customWidth="1"/>
    <col min="8454" max="8454" width="14" style="3" customWidth="1"/>
    <col min="8455" max="8456" width="11.26953125" style="3" customWidth="1"/>
    <col min="8457" max="8458" width="36.26953125" style="3" customWidth="1"/>
    <col min="8459" max="8459" width="26.26953125" style="3" customWidth="1"/>
    <col min="8460" max="8705" width="9" style="3"/>
    <col min="8706" max="8706" width="5" style="3" customWidth="1"/>
    <col min="8707" max="8707" width="16.7265625" style="3" customWidth="1"/>
    <col min="8708" max="8708" width="19.7265625" style="3" customWidth="1"/>
    <col min="8709" max="8709" width="9.6328125" style="3" customWidth="1"/>
    <col min="8710" max="8710" width="14" style="3" customWidth="1"/>
    <col min="8711" max="8712" width="11.26953125" style="3" customWidth="1"/>
    <col min="8713" max="8714" width="36.26953125" style="3" customWidth="1"/>
    <col min="8715" max="8715" width="26.26953125" style="3" customWidth="1"/>
    <col min="8716" max="8961" width="9" style="3"/>
    <col min="8962" max="8962" width="5" style="3" customWidth="1"/>
    <col min="8963" max="8963" width="16.7265625" style="3" customWidth="1"/>
    <col min="8964" max="8964" width="19.7265625" style="3" customWidth="1"/>
    <col min="8965" max="8965" width="9.6328125" style="3" customWidth="1"/>
    <col min="8966" max="8966" width="14" style="3" customWidth="1"/>
    <col min="8967" max="8968" width="11.26953125" style="3" customWidth="1"/>
    <col min="8969" max="8970" width="36.26953125" style="3" customWidth="1"/>
    <col min="8971" max="8971" width="26.26953125" style="3" customWidth="1"/>
    <col min="8972" max="9217" width="9" style="3"/>
    <col min="9218" max="9218" width="5" style="3" customWidth="1"/>
    <col min="9219" max="9219" width="16.7265625" style="3" customWidth="1"/>
    <col min="9220" max="9220" width="19.7265625" style="3" customWidth="1"/>
    <col min="9221" max="9221" width="9.6328125" style="3" customWidth="1"/>
    <col min="9222" max="9222" width="14" style="3" customWidth="1"/>
    <col min="9223" max="9224" width="11.26953125" style="3" customWidth="1"/>
    <col min="9225" max="9226" width="36.26953125" style="3" customWidth="1"/>
    <col min="9227" max="9227" width="26.26953125" style="3" customWidth="1"/>
    <col min="9228" max="9473" width="9" style="3"/>
    <col min="9474" max="9474" width="5" style="3" customWidth="1"/>
    <col min="9475" max="9475" width="16.7265625" style="3" customWidth="1"/>
    <col min="9476" max="9476" width="19.7265625" style="3" customWidth="1"/>
    <col min="9477" max="9477" width="9.6328125" style="3" customWidth="1"/>
    <col min="9478" max="9478" width="14" style="3" customWidth="1"/>
    <col min="9479" max="9480" width="11.26953125" style="3" customWidth="1"/>
    <col min="9481" max="9482" width="36.26953125" style="3" customWidth="1"/>
    <col min="9483" max="9483" width="26.26953125" style="3" customWidth="1"/>
    <col min="9484" max="9729" width="9" style="3"/>
    <col min="9730" max="9730" width="5" style="3" customWidth="1"/>
    <col min="9731" max="9731" width="16.7265625" style="3" customWidth="1"/>
    <col min="9732" max="9732" width="19.7265625" style="3" customWidth="1"/>
    <col min="9733" max="9733" width="9.6328125" style="3" customWidth="1"/>
    <col min="9734" max="9734" width="14" style="3" customWidth="1"/>
    <col min="9735" max="9736" width="11.26953125" style="3" customWidth="1"/>
    <col min="9737" max="9738" width="36.26953125" style="3" customWidth="1"/>
    <col min="9739" max="9739" width="26.26953125" style="3" customWidth="1"/>
    <col min="9740" max="9985" width="9" style="3"/>
    <col min="9986" max="9986" width="5" style="3" customWidth="1"/>
    <col min="9987" max="9987" width="16.7265625" style="3" customWidth="1"/>
    <col min="9988" max="9988" width="19.7265625" style="3" customWidth="1"/>
    <col min="9989" max="9989" width="9.6328125" style="3" customWidth="1"/>
    <col min="9990" max="9990" width="14" style="3" customWidth="1"/>
    <col min="9991" max="9992" width="11.26953125" style="3" customWidth="1"/>
    <col min="9993" max="9994" width="36.26953125" style="3" customWidth="1"/>
    <col min="9995" max="9995" width="26.26953125" style="3" customWidth="1"/>
    <col min="9996" max="10241" width="9" style="3"/>
    <col min="10242" max="10242" width="5" style="3" customWidth="1"/>
    <col min="10243" max="10243" width="16.7265625" style="3" customWidth="1"/>
    <col min="10244" max="10244" width="19.7265625" style="3" customWidth="1"/>
    <col min="10245" max="10245" width="9.6328125" style="3" customWidth="1"/>
    <col min="10246" max="10246" width="14" style="3" customWidth="1"/>
    <col min="10247" max="10248" width="11.26953125" style="3" customWidth="1"/>
    <col min="10249" max="10250" width="36.26953125" style="3" customWidth="1"/>
    <col min="10251" max="10251" width="26.26953125" style="3" customWidth="1"/>
    <col min="10252" max="10497" width="9" style="3"/>
    <col min="10498" max="10498" width="5" style="3" customWidth="1"/>
    <col min="10499" max="10499" width="16.7265625" style="3" customWidth="1"/>
    <col min="10500" max="10500" width="19.7265625" style="3" customWidth="1"/>
    <col min="10501" max="10501" width="9.6328125" style="3" customWidth="1"/>
    <col min="10502" max="10502" width="14" style="3" customWidth="1"/>
    <col min="10503" max="10504" width="11.26953125" style="3" customWidth="1"/>
    <col min="10505" max="10506" width="36.26953125" style="3" customWidth="1"/>
    <col min="10507" max="10507" width="26.26953125" style="3" customWidth="1"/>
    <col min="10508" max="10753" width="9" style="3"/>
    <col min="10754" max="10754" width="5" style="3" customWidth="1"/>
    <col min="10755" max="10755" width="16.7265625" style="3" customWidth="1"/>
    <col min="10756" max="10756" width="19.7265625" style="3" customWidth="1"/>
    <col min="10757" max="10757" width="9.6328125" style="3" customWidth="1"/>
    <col min="10758" max="10758" width="14" style="3" customWidth="1"/>
    <col min="10759" max="10760" width="11.26953125" style="3" customWidth="1"/>
    <col min="10761" max="10762" width="36.26953125" style="3" customWidth="1"/>
    <col min="10763" max="10763" width="26.26953125" style="3" customWidth="1"/>
    <col min="10764" max="11009" width="9" style="3"/>
    <col min="11010" max="11010" width="5" style="3" customWidth="1"/>
    <col min="11011" max="11011" width="16.7265625" style="3" customWidth="1"/>
    <col min="11012" max="11012" width="19.7265625" style="3" customWidth="1"/>
    <col min="11013" max="11013" width="9.6328125" style="3" customWidth="1"/>
    <col min="11014" max="11014" width="14" style="3" customWidth="1"/>
    <col min="11015" max="11016" width="11.26953125" style="3" customWidth="1"/>
    <col min="11017" max="11018" width="36.26953125" style="3" customWidth="1"/>
    <col min="11019" max="11019" width="26.26953125" style="3" customWidth="1"/>
    <col min="11020" max="11265" width="9" style="3"/>
    <col min="11266" max="11266" width="5" style="3" customWidth="1"/>
    <col min="11267" max="11267" width="16.7265625" style="3" customWidth="1"/>
    <col min="11268" max="11268" width="19.7265625" style="3" customWidth="1"/>
    <col min="11269" max="11269" width="9.6328125" style="3" customWidth="1"/>
    <col min="11270" max="11270" width="14" style="3" customWidth="1"/>
    <col min="11271" max="11272" width="11.26953125" style="3" customWidth="1"/>
    <col min="11273" max="11274" width="36.26953125" style="3" customWidth="1"/>
    <col min="11275" max="11275" width="26.26953125" style="3" customWidth="1"/>
    <col min="11276" max="11521" width="9" style="3"/>
    <col min="11522" max="11522" width="5" style="3" customWidth="1"/>
    <col min="11523" max="11523" width="16.7265625" style="3" customWidth="1"/>
    <col min="11524" max="11524" width="19.7265625" style="3" customWidth="1"/>
    <col min="11525" max="11525" width="9.6328125" style="3" customWidth="1"/>
    <col min="11526" max="11526" width="14" style="3" customWidth="1"/>
    <col min="11527" max="11528" width="11.26953125" style="3" customWidth="1"/>
    <col min="11529" max="11530" width="36.26953125" style="3" customWidth="1"/>
    <col min="11531" max="11531" width="26.26953125" style="3" customWidth="1"/>
    <col min="11532" max="11777" width="9" style="3"/>
    <col min="11778" max="11778" width="5" style="3" customWidth="1"/>
    <col min="11779" max="11779" width="16.7265625" style="3" customWidth="1"/>
    <col min="11780" max="11780" width="19.7265625" style="3" customWidth="1"/>
    <col min="11781" max="11781" width="9.6328125" style="3" customWidth="1"/>
    <col min="11782" max="11782" width="14" style="3" customWidth="1"/>
    <col min="11783" max="11784" width="11.26953125" style="3" customWidth="1"/>
    <col min="11785" max="11786" width="36.26953125" style="3" customWidth="1"/>
    <col min="11787" max="11787" width="26.26953125" style="3" customWidth="1"/>
    <col min="11788" max="12033" width="9" style="3"/>
    <col min="12034" max="12034" width="5" style="3" customWidth="1"/>
    <col min="12035" max="12035" width="16.7265625" style="3" customWidth="1"/>
    <col min="12036" max="12036" width="19.7265625" style="3" customWidth="1"/>
    <col min="12037" max="12037" width="9.6328125" style="3" customWidth="1"/>
    <col min="12038" max="12038" width="14" style="3" customWidth="1"/>
    <col min="12039" max="12040" width="11.26953125" style="3" customWidth="1"/>
    <col min="12041" max="12042" width="36.26953125" style="3" customWidth="1"/>
    <col min="12043" max="12043" width="26.26953125" style="3" customWidth="1"/>
    <col min="12044" max="12289" width="9" style="3"/>
    <col min="12290" max="12290" width="5" style="3" customWidth="1"/>
    <col min="12291" max="12291" width="16.7265625" style="3" customWidth="1"/>
    <col min="12292" max="12292" width="19.7265625" style="3" customWidth="1"/>
    <col min="12293" max="12293" width="9.6328125" style="3" customWidth="1"/>
    <col min="12294" max="12294" width="14" style="3" customWidth="1"/>
    <col min="12295" max="12296" width="11.26953125" style="3" customWidth="1"/>
    <col min="12297" max="12298" width="36.26953125" style="3" customWidth="1"/>
    <col min="12299" max="12299" width="26.26953125" style="3" customWidth="1"/>
    <col min="12300" max="12545" width="9" style="3"/>
    <col min="12546" max="12546" width="5" style="3" customWidth="1"/>
    <col min="12547" max="12547" width="16.7265625" style="3" customWidth="1"/>
    <col min="12548" max="12548" width="19.7265625" style="3" customWidth="1"/>
    <col min="12549" max="12549" width="9.6328125" style="3" customWidth="1"/>
    <col min="12550" max="12550" width="14" style="3" customWidth="1"/>
    <col min="12551" max="12552" width="11.26953125" style="3" customWidth="1"/>
    <col min="12553" max="12554" width="36.26953125" style="3" customWidth="1"/>
    <col min="12555" max="12555" width="26.26953125" style="3" customWidth="1"/>
    <col min="12556" max="12801" width="9" style="3"/>
    <col min="12802" max="12802" width="5" style="3" customWidth="1"/>
    <col min="12803" max="12803" width="16.7265625" style="3" customWidth="1"/>
    <col min="12804" max="12804" width="19.7265625" style="3" customWidth="1"/>
    <col min="12805" max="12805" width="9.6328125" style="3" customWidth="1"/>
    <col min="12806" max="12806" width="14" style="3" customWidth="1"/>
    <col min="12807" max="12808" width="11.26953125" style="3" customWidth="1"/>
    <col min="12809" max="12810" width="36.26953125" style="3" customWidth="1"/>
    <col min="12811" max="12811" width="26.26953125" style="3" customWidth="1"/>
    <col min="12812" max="13057" width="9" style="3"/>
    <col min="13058" max="13058" width="5" style="3" customWidth="1"/>
    <col min="13059" max="13059" width="16.7265625" style="3" customWidth="1"/>
    <col min="13060" max="13060" width="19.7265625" style="3" customWidth="1"/>
    <col min="13061" max="13061" width="9.6328125" style="3" customWidth="1"/>
    <col min="13062" max="13062" width="14" style="3" customWidth="1"/>
    <col min="13063" max="13064" width="11.26953125" style="3" customWidth="1"/>
    <col min="13065" max="13066" width="36.26953125" style="3" customWidth="1"/>
    <col min="13067" max="13067" width="26.26953125" style="3" customWidth="1"/>
    <col min="13068" max="13313" width="9" style="3"/>
    <col min="13314" max="13314" width="5" style="3" customWidth="1"/>
    <col min="13315" max="13315" width="16.7265625" style="3" customWidth="1"/>
    <col min="13316" max="13316" width="19.7265625" style="3" customWidth="1"/>
    <col min="13317" max="13317" width="9.6328125" style="3" customWidth="1"/>
    <col min="13318" max="13318" width="14" style="3" customWidth="1"/>
    <col min="13319" max="13320" width="11.26953125" style="3" customWidth="1"/>
    <col min="13321" max="13322" width="36.26953125" style="3" customWidth="1"/>
    <col min="13323" max="13323" width="26.26953125" style="3" customWidth="1"/>
    <col min="13324" max="13569" width="9" style="3"/>
    <col min="13570" max="13570" width="5" style="3" customWidth="1"/>
    <col min="13571" max="13571" width="16.7265625" style="3" customWidth="1"/>
    <col min="13572" max="13572" width="19.7265625" style="3" customWidth="1"/>
    <col min="13573" max="13573" width="9.6328125" style="3" customWidth="1"/>
    <col min="13574" max="13574" width="14" style="3" customWidth="1"/>
    <col min="13575" max="13576" width="11.26953125" style="3" customWidth="1"/>
    <col min="13577" max="13578" width="36.26953125" style="3" customWidth="1"/>
    <col min="13579" max="13579" width="26.26953125" style="3" customWidth="1"/>
    <col min="13580" max="13825" width="9" style="3"/>
    <col min="13826" max="13826" width="5" style="3" customWidth="1"/>
    <col min="13827" max="13827" width="16.7265625" style="3" customWidth="1"/>
    <col min="13828" max="13828" width="19.7265625" style="3" customWidth="1"/>
    <col min="13829" max="13829" width="9.6328125" style="3" customWidth="1"/>
    <col min="13830" max="13830" width="14" style="3" customWidth="1"/>
    <col min="13831" max="13832" width="11.26953125" style="3" customWidth="1"/>
    <col min="13833" max="13834" width="36.26953125" style="3" customWidth="1"/>
    <col min="13835" max="13835" width="26.26953125" style="3" customWidth="1"/>
    <col min="13836" max="14081" width="9" style="3"/>
    <col min="14082" max="14082" width="5" style="3" customWidth="1"/>
    <col min="14083" max="14083" width="16.7265625" style="3" customWidth="1"/>
    <col min="14084" max="14084" width="19.7265625" style="3" customWidth="1"/>
    <col min="14085" max="14085" width="9.6328125" style="3" customWidth="1"/>
    <col min="14086" max="14086" width="14" style="3" customWidth="1"/>
    <col min="14087" max="14088" width="11.26953125" style="3" customWidth="1"/>
    <col min="14089" max="14090" width="36.26953125" style="3" customWidth="1"/>
    <col min="14091" max="14091" width="26.26953125" style="3" customWidth="1"/>
    <col min="14092" max="14337" width="9" style="3"/>
    <col min="14338" max="14338" width="5" style="3" customWidth="1"/>
    <col min="14339" max="14339" width="16.7265625" style="3" customWidth="1"/>
    <col min="14340" max="14340" width="19.7265625" style="3" customWidth="1"/>
    <col min="14341" max="14341" width="9.6328125" style="3" customWidth="1"/>
    <col min="14342" max="14342" width="14" style="3" customWidth="1"/>
    <col min="14343" max="14344" width="11.26953125" style="3" customWidth="1"/>
    <col min="14345" max="14346" width="36.26953125" style="3" customWidth="1"/>
    <col min="14347" max="14347" width="26.26953125" style="3" customWidth="1"/>
    <col min="14348" max="14593" width="9" style="3"/>
    <col min="14594" max="14594" width="5" style="3" customWidth="1"/>
    <col min="14595" max="14595" width="16.7265625" style="3" customWidth="1"/>
    <col min="14596" max="14596" width="19.7265625" style="3" customWidth="1"/>
    <col min="14597" max="14597" width="9.6328125" style="3" customWidth="1"/>
    <col min="14598" max="14598" width="14" style="3" customWidth="1"/>
    <col min="14599" max="14600" width="11.26953125" style="3" customWidth="1"/>
    <col min="14601" max="14602" width="36.26953125" style="3" customWidth="1"/>
    <col min="14603" max="14603" width="26.26953125" style="3" customWidth="1"/>
    <col min="14604" max="14849" width="9" style="3"/>
    <col min="14850" max="14850" width="5" style="3" customWidth="1"/>
    <col min="14851" max="14851" width="16.7265625" style="3" customWidth="1"/>
    <col min="14852" max="14852" width="19.7265625" style="3" customWidth="1"/>
    <col min="14853" max="14853" width="9.6328125" style="3" customWidth="1"/>
    <col min="14854" max="14854" width="14" style="3" customWidth="1"/>
    <col min="14855" max="14856" width="11.26953125" style="3" customWidth="1"/>
    <col min="14857" max="14858" width="36.26953125" style="3" customWidth="1"/>
    <col min="14859" max="14859" width="26.26953125" style="3" customWidth="1"/>
    <col min="14860" max="15105" width="9" style="3"/>
    <col min="15106" max="15106" width="5" style="3" customWidth="1"/>
    <col min="15107" max="15107" width="16.7265625" style="3" customWidth="1"/>
    <col min="15108" max="15108" width="19.7265625" style="3" customWidth="1"/>
    <col min="15109" max="15109" width="9.6328125" style="3" customWidth="1"/>
    <col min="15110" max="15110" width="14" style="3" customWidth="1"/>
    <col min="15111" max="15112" width="11.26953125" style="3" customWidth="1"/>
    <col min="15113" max="15114" width="36.26953125" style="3" customWidth="1"/>
    <col min="15115" max="15115" width="26.26953125" style="3" customWidth="1"/>
    <col min="15116" max="15361" width="9" style="3"/>
    <col min="15362" max="15362" width="5" style="3" customWidth="1"/>
    <col min="15363" max="15363" width="16.7265625" style="3" customWidth="1"/>
    <col min="15364" max="15364" width="19.7265625" style="3" customWidth="1"/>
    <col min="15365" max="15365" width="9.6328125" style="3" customWidth="1"/>
    <col min="15366" max="15366" width="14" style="3" customWidth="1"/>
    <col min="15367" max="15368" width="11.26953125" style="3" customWidth="1"/>
    <col min="15369" max="15370" width="36.26953125" style="3" customWidth="1"/>
    <col min="15371" max="15371" width="26.26953125" style="3" customWidth="1"/>
    <col min="15372" max="15617" width="9" style="3"/>
    <col min="15618" max="15618" width="5" style="3" customWidth="1"/>
    <col min="15619" max="15619" width="16.7265625" style="3" customWidth="1"/>
    <col min="15620" max="15620" width="19.7265625" style="3" customWidth="1"/>
    <col min="15621" max="15621" width="9.6328125" style="3" customWidth="1"/>
    <col min="15622" max="15622" width="14" style="3" customWidth="1"/>
    <col min="15623" max="15624" width="11.26953125" style="3" customWidth="1"/>
    <col min="15625" max="15626" width="36.26953125" style="3" customWidth="1"/>
    <col min="15627" max="15627" width="26.26953125" style="3" customWidth="1"/>
    <col min="15628" max="15873" width="9" style="3"/>
    <col min="15874" max="15874" width="5" style="3" customWidth="1"/>
    <col min="15875" max="15875" width="16.7265625" style="3" customWidth="1"/>
    <col min="15876" max="15876" width="19.7265625" style="3" customWidth="1"/>
    <col min="15877" max="15877" width="9.6328125" style="3" customWidth="1"/>
    <col min="15878" max="15878" width="14" style="3" customWidth="1"/>
    <col min="15879" max="15880" width="11.26953125" style="3" customWidth="1"/>
    <col min="15881" max="15882" width="36.26953125" style="3" customWidth="1"/>
    <col min="15883" max="15883" width="26.26953125" style="3" customWidth="1"/>
    <col min="15884" max="16129" width="9" style="3"/>
    <col min="16130" max="16130" width="5" style="3" customWidth="1"/>
    <col min="16131" max="16131" width="16.7265625" style="3" customWidth="1"/>
    <col min="16132" max="16132" width="19.7265625" style="3" customWidth="1"/>
    <col min="16133" max="16133" width="9.6328125" style="3" customWidth="1"/>
    <col min="16134" max="16134" width="14" style="3" customWidth="1"/>
    <col min="16135" max="16136" width="11.26953125" style="3" customWidth="1"/>
    <col min="16137" max="16138" width="36.26953125" style="3" customWidth="1"/>
    <col min="16139" max="16139" width="26.26953125" style="3" customWidth="1"/>
    <col min="16140" max="16384" width="9" style="3"/>
  </cols>
  <sheetData>
    <row r="1" spans="1:13" customFormat="1" ht="27.75" customHeight="1">
      <c r="B1" s="52" t="s">
        <v>53</v>
      </c>
    </row>
    <row r="2" spans="1:13" customFormat="1" ht="7.5" customHeight="1">
      <c r="B2" s="52"/>
    </row>
    <row r="3" spans="1:13" ht="19.5" customHeight="1">
      <c r="A3" s="3" t="s">
        <v>14</v>
      </c>
    </row>
    <row r="4" spans="1:13">
      <c r="B4" s="3" t="s">
        <v>32</v>
      </c>
      <c r="H4" s="9" t="s">
        <v>22</v>
      </c>
      <c r="J4" s="3"/>
    </row>
    <row r="5" spans="1:13">
      <c r="I5" s="108"/>
      <c r="J5" s="79" t="s">
        <v>21</v>
      </c>
      <c r="K5" s="81"/>
      <c r="L5" s="303" t="s">
        <v>59</v>
      </c>
      <c r="M5" s="304"/>
    </row>
    <row r="6" spans="1:13" ht="27.75" customHeight="1">
      <c r="H6" s="9"/>
      <c r="I6" s="107"/>
      <c r="J6" s="5" t="s">
        <v>26</v>
      </c>
      <c r="K6" s="40"/>
      <c r="L6" s="305"/>
      <c r="M6" s="306"/>
    </row>
    <row r="7" spans="1:13" ht="30" customHeight="1">
      <c r="B7" s="307" t="s">
        <v>9</v>
      </c>
      <c r="C7" s="308"/>
      <c r="D7" s="79" t="s">
        <v>21</v>
      </c>
      <c r="E7" s="80"/>
      <c r="F7" s="51" t="s">
        <v>23</v>
      </c>
      <c r="G7" s="34"/>
      <c r="I7" s="14" t="s">
        <v>9</v>
      </c>
      <c r="J7" s="79" t="s">
        <v>21</v>
      </c>
      <c r="K7" s="81"/>
      <c r="L7" s="303" t="s">
        <v>31</v>
      </c>
      <c r="M7" s="304"/>
    </row>
    <row r="8" spans="1:13" ht="21" customHeight="1">
      <c r="B8" s="297" t="s">
        <v>16</v>
      </c>
      <c r="C8" s="298"/>
      <c r="D8" s="6" t="s">
        <v>28</v>
      </c>
      <c r="E8" s="33"/>
      <c r="F8" s="7">
        <f>M27</f>
        <v>0</v>
      </c>
      <c r="G8" s="35"/>
      <c r="I8" s="25" t="s">
        <v>16</v>
      </c>
      <c r="J8" s="6" t="s">
        <v>28</v>
      </c>
      <c r="K8" s="6"/>
      <c r="L8" s="299">
        <f>F8*$L$6/1000</f>
        <v>0</v>
      </c>
      <c r="M8" s="300"/>
    </row>
    <row r="9" spans="1:13" ht="21" customHeight="1">
      <c r="B9" s="297" t="s">
        <v>17</v>
      </c>
      <c r="C9" s="298"/>
      <c r="D9" s="6" t="s">
        <v>24</v>
      </c>
      <c r="E9" s="33"/>
      <c r="F9" s="7">
        <f>M34</f>
        <v>0</v>
      </c>
      <c r="G9" s="35"/>
      <c r="I9" s="25" t="s">
        <v>17</v>
      </c>
      <c r="J9" s="6" t="s">
        <v>24</v>
      </c>
      <c r="K9" s="6"/>
      <c r="L9" s="299">
        <f>F9*$L$6/1000</f>
        <v>0</v>
      </c>
      <c r="M9" s="300"/>
    </row>
    <row r="10" spans="1:13" ht="21" customHeight="1">
      <c r="B10" s="297" t="s">
        <v>19</v>
      </c>
      <c r="C10" s="298"/>
      <c r="D10" s="6" t="s">
        <v>27</v>
      </c>
      <c r="E10" s="33"/>
      <c r="F10" s="7">
        <f>M43</f>
        <v>0</v>
      </c>
      <c r="G10" s="35"/>
      <c r="I10" s="25" t="s">
        <v>19</v>
      </c>
      <c r="J10" s="6" t="s">
        <v>27</v>
      </c>
      <c r="K10" s="6"/>
      <c r="L10" s="299">
        <f>F10*$L$6/1000</f>
        <v>0</v>
      </c>
      <c r="M10" s="300"/>
    </row>
    <row r="11" spans="1:13" ht="21" customHeight="1" thickBot="1">
      <c r="B11" s="301" t="s">
        <v>20</v>
      </c>
      <c r="C11" s="302"/>
      <c r="D11" s="41" t="s">
        <v>29</v>
      </c>
      <c r="E11" s="42"/>
      <c r="F11" s="43">
        <f>M50</f>
        <v>0</v>
      </c>
      <c r="G11" s="35"/>
      <c r="I11" s="49" t="s">
        <v>20</v>
      </c>
      <c r="J11" s="41" t="s">
        <v>29</v>
      </c>
      <c r="K11" s="41"/>
      <c r="L11" s="299">
        <f>F11*$L$6/1000</f>
        <v>0</v>
      </c>
      <c r="M11" s="300"/>
    </row>
    <row r="12" spans="1:13" ht="22.5" customHeight="1" thickTop="1">
      <c r="B12" s="293"/>
      <c r="C12" s="294"/>
      <c r="D12" s="44" t="s">
        <v>25</v>
      </c>
      <c r="E12" s="45"/>
      <c r="F12" s="46">
        <f>(F8+F9)-(F10+F11)</f>
        <v>0</v>
      </c>
      <c r="G12" s="35"/>
      <c r="I12" s="47"/>
      <c r="J12" s="44" t="s">
        <v>25</v>
      </c>
      <c r="K12" s="48"/>
      <c r="L12" s="295">
        <f>(L8+L9)-(L10+L11)</f>
        <v>0</v>
      </c>
      <c r="M12" s="296"/>
    </row>
    <row r="13" spans="1:13">
      <c r="D13" s="9"/>
      <c r="E13" s="8"/>
      <c r="F13" s="9"/>
      <c r="G13" s="13"/>
      <c r="H13" s="8"/>
      <c r="J13" s="3"/>
    </row>
    <row r="14" spans="1:13">
      <c r="E14" s="8"/>
      <c r="I14" s="8"/>
      <c r="J14" s="13"/>
      <c r="K14" s="8"/>
      <c r="L14" s="8"/>
    </row>
    <row r="15" spans="1:13">
      <c r="A15" s="3" t="s">
        <v>15</v>
      </c>
      <c r="D15" s="9"/>
      <c r="E15" s="8"/>
      <c r="F15" s="9"/>
      <c r="G15" s="13"/>
      <c r="H15" s="8"/>
      <c r="I15" s="10"/>
      <c r="J15" s="11"/>
      <c r="K15" s="10"/>
      <c r="L15" s="10"/>
      <c r="M15" s="12"/>
    </row>
    <row r="16" spans="1:13" ht="8.25" customHeight="1">
      <c r="D16" s="9"/>
      <c r="E16" s="8"/>
      <c r="F16" s="9"/>
      <c r="G16" s="13"/>
      <c r="H16" s="8"/>
      <c r="I16" s="10"/>
      <c r="J16" s="11"/>
      <c r="K16" s="10"/>
      <c r="L16" s="10"/>
      <c r="M16" s="12"/>
    </row>
    <row r="17" spans="2:14">
      <c r="D17" s="212" t="s">
        <v>30</v>
      </c>
      <c r="E17" s="28"/>
      <c r="F17" s="27"/>
      <c r="G17" s="13"/>
      <c r="H17" s="28"/>
      <c r="I17" s="10"/>
      <c r="J17" s="29"/>
      <c r="K17" s="10"/>
      <c r="L17" s="10"/>
      <c r="M17" s="12"/>
    </row>
    <row r="18" spans="2:14">
      <c r="D18" s="212" t="s">
        <v>33</v>
      </c>
      <c r="E18" s="28"/>
      <c r="F18" s="27"/>
      <c r="G18" s="13"/>
      <c r="H18" s="28"/>
      <c r="I18" s="10"/>
      <c r="J18" s="29"/>
      <c r="K18" s="10"/>
      <c r="L18" s="10"/>
      <c r="M18" s="12"/>
    </row>
    <row r="19" spans="2:14" ht="8.25" customHeight="1">
      <c r="D19" s="27"/>
      <c r="E19" s="28"/>
      <c r="F19" s="27"/>
      <c r="G19" s="13"/>
      <c r="H19" s="28"/>
      <c r="I19" s="10"/>
      <c r="J19" s="29"/>
      <c r="K19" s="10"/>
      <c r="L19" s="10"/>
      <c r="M19" s="12"/>
    </row>
    <row r="20" spans="2:14">
      <c r="B20" s="3" t="s">
        <v>57</v>
      </c>
    </row>
    <row r="21" spans="2:14" ht="7.5" customHeight="1" thickBot="1"/>
    <row r="22" spans="2:14">
      <c r="B22" s="281" t="s">
        <v>9</v>
      </c>
      <c r="C22" s="283" t="s">
        <v>8</v>
      </c>
      <c r="D22" s="77" t="s">
        <v>7</v>
      </c>
      <c r="E22" s="285" t="s">
        <v>6</v>
      </c>
      <c r="F22" s="286"/>
      <c r="G22" s="286"/>
      <c r="H22" s="287"/>
      <c r="I22" s="285" t="s">
        <v>0</v>
      </c>
      <c r="J22" s="286"/>
      <c r="K22" s="286"/>
      <c r="L22" s="287"/>
      <c r="M22" s="288" t="s">
        <v>23</v>
      </c>
    </row>
    <row r="23" spans="2:14" ht="17.25" customHeight="1">
      <c r="B23" s="282"/>
      <c r="C23" s="284"/>
      <c r="D23" s="78"/>
      <c r="E23" s="75" t="s">
        <v>34</v>
      </c>
      <c r="F23" s="14" t="s">
        <v>12</v>
      </c>
      <c r="G23" s="14" t="s">
        <v>2</v>
      </c>
      <c r="H23" s="14" t="s">
        <v>1</v>
      </c>
      <c r="I23" s="75" t="s">
        <v>34</v>
      </c>
      <c r="J23" s="32" t="s">
        <v>10</v>
      </c>
      <c r="K23" s="30" t="s">
        <v>3</v>
      </c>
      <c r="L23" s="31" t="s">
        <v>4</v>
      </c>
      <c r="M23" s="289"/>
    </row>
    <row r="24" spans="2:14" ht="38.25" customHeight="1">
      <c r="B24" s="278" t="s">
        <v>16</v>
      </c>
      <c r="C24" s="20"/>
      <c r="D24" s="255"/>
      <c r="E24" s="73"/>
      <c r="F24" s="127"/>
      <c r="G24" s="256"/>
      <c r="H24" s="73"/>
      <c r="I24" s="73"/>
      <c r="J24" s="209"/>
      <c r="K24" s="257"/>
      <c r="L24" s="73"/>
      <c r="M24" s="53">
        <f t="shared" ref="M24:M26" si="0">G24*K24</f>
        <v>0</v>
      </c>
    </row>
    <row r="25" spans="2:14" ht="38.25" customHeight="1">
      <c r="B25" s="279"/>
      <c r="C25" s="261"/>
      <c r="D25" s="262"/>
      <c r="E25" s="18"/>
      <c r="F25" s="18"/>
      <c r="G25" s="17"/>
      <c r="H25" s="16"/>
      <c r="I25" s="18"/>
      <c r="J25" s="18"/>
      <c r="K25" s="258"/>
      <c r="L25" s="18"/>
      <c r="M25" s="87">
        <f t="shared" si="0"/>
        <v>0</v>
      </c>
    </row>
    <row r="26" spans="2:14" ht="38.25" customHeight="1" thickBot="1">
      <c r="B26" s="280"/>
      <c r="C26" s="20"/>
      <c r="D26" s="18"/>
      <c r="E26" s="106"/>
      <c r="F26" s="127"/>
      <c r="G26" s="17"/>
      <c r="H26" s="73"/>
      <c r="I26" s="73"/>
      <c r="J26" s="129"/>
      <c r="K26" s="259"/>
      <c r="L26" s="73"/>
      <c r="M26" s="87">
        <f t="shared" si="0"/>
        <v>0</v>
      </c>
    </row>
    <row r="27" spans="2:14" ht="14" thickTop="1" thickBot="1">
      <c r="B27" s="54"/>
      <c r="C27" s="55" t="s">
        <v>5</v>
      </c>
      <c r="D27" s="56"/>
      <c r="E27" s="76"/>
      <c r="F27" s="58"/>
      <c r="G27" s="57"/>
      <c r="H27" s="57"/>
      <c r="I27" s="76"/>
      <c r="J27" s="58"/>
      <c r="K27" s="57"/>
      <c r="L27" s="57"/>
      <c r="M27" s="211">
        <f>SUM(M24:M26)</f>
        <v>0</v>
      </c>
    </row>
    <row r="28" spans="2:14" ht="13.5" thickBot="1">
      <c r="N28" s="23"/>
    </row>
    <row r="29" spans="2:14" ht="13.5" customHeight="1">
      <c r="B29" s="281" t="s">
        <v>9</v>
      </c>
      <c r="C29" s="283" t="s">
        <v>8</v>
      </c>
      <c r="D29" s="77" t="s">
        <v>7</v>
      </c>
      <c r="E29" s="285" t="s">
        <v>6</v>
      </c>
      <c r="F29" s="286"/>
      <c r="G29" s="286"/>
      <c r="H29" s="287"/>
      <c r="I29" s="285" t="s">
        <v>0</v>
      </c>
      <c r="J29" s="286"/>
      <c r="K29" s="286"/>
      <c r="L29" s="287"/>
      <c r="M29" s="288" t="s">
        <v>23</v>
      </c>
    </row>
    <row r="30" spans="2:14" ht="17.25" customHeight="1">
      <c r="B30" s="282"/>
      <c r="C30" s="284"/>
      <c r="D30" s="78"/>
      <c r="E30" s="75" t="s">
        <v>34</v>
      </c>
      <c r="F30" s="14" t="s">
        <v>12</v>
      </c>
      <c r="G30" s="14" t="s">
        <v>2</v>
      </c>
      <c r="H30" s="14" t="s">
        <v>1</v>
      </c>
      <c r="I30" s="75" t="s">
        <v>34</v>
      </c>
      <c r="J30" s="32" t="s">
        <v>10</v>
      </c>
      <c r="K30" s="30" t="s">
        <v>3</v>
      </c>
      <c r="L30" s="31" t="s">
        <v>4</v>
      </c>
      <c r="M30" s="289"/>
    </row>
    <row r="31" spans="2:14" ht="30" customHeight="1">
      <c r="B31" s="292" t="s">
        <v>17</v>
      </c>
      <c r="C31" s="263"/>
      <c r="D31" s="263"/>
      <c r="E31" s="73"/>
      <c r="F31" s="127"/>
      <c r="G31" s="265"/>
      <c r="H31" s="73"/>
      <c r="I31" s="73"/>
      <c r="J31" s="209"/>
      <c r="K31" s="266"/>
      <c r="L31" s="73"/>
      <c r="M31" s="53">
        <f>G31*K31</f>
        <v>0</v>
      </c>
    </row>
    <row r="32" spans="2:14" ht="30" customHeight="1">
      <c r="B32" s="279"/>
      <c r="C32" s="20"/>
      <c r="D32" s="255"/>
      <c r="E32" s="73"/>
      <c r="F32" s="127"/>
      <c r="G32" s="260"/>
      <c r="H32" s="73"/>
      <c r="I32" s="73"/>
      <c r="J32" s="129"/>
      <c r="K32" s="259"/>
      <c r="L32" s="73"/>
      <c r="M32" s="53">
        <f t="shared" ref="M32" si="1">G32*K32</f>
        <v>0</v>
      </c>
    </row>
    <row r="33" spans="2:13" ht="30" customHeight="1" thickBot="1">
      <c r="B33" s="279"/>
      <c r="C33" s="264"/>
      <c r="D33" s="264"/>
      <c r="E33" s="73"/>
      <c r="F33" s="127"/>
      <c r="G33" s="17"/>
      <c r="H33" s="73"/>
      <c r="I33" s="73"/>
      <c r="J33" s="127"/>
      <c r="K33" s="258"/>
      <c r="L33" s="246"/>
      <c r="M33" s="53">
        <f>G33*K33</f>
        <v>0</v>
      </c>
    </row>
    <row r="34" spans="2:13" ht="14" thickTop="1" thickBot="1">
      <c r="B34" s="54"/>
      <c r="C34" s="55" t="s">
        <v>5</v>
      </c>
      <c r="D34" s="56"/>
      <c r="E34" s="76"/>
      <c r="F34" s="58"/>
      <c r="G34" s="57"/>
      <c r="H34" s="57"/>
      <c r="I34" s="76"/>
      <c r="J34" s="58"/>
      <c r="K34" s="57"/>
      <c r="L34" s="57"/>
      <c r="M34" s="211">
        <f>SUM(M31:M33)</f>
        <v>0</v>
      </c>
    </row>
    <row r="35" spans="2:13">
      <c r="B35" s="9"/>
      <c r="C35" s="36"/>
      <c r="D35" s="36"/>
      <c r="E35" s="37"/>
      <c r="F35" s="37"/>
      <c r="G35" s="37"/>
      <c r="H35" s="37"/>
      <c r="I35" s="37"/>
      <c r="J35" s="38"/>
      <c r="K35" s="37"/>
      <c r="L35" s="37"/>
      <c r="M35" s="39"/>
    </row>
    <row r="36" spans="2:13">
      <c r="B36" s="3" t="s">
        <v>56</v>
      </c>
    </row>
    <row r="37" spans="2:13" ht="8.25" customHeight="1" thickBot="1"/>
    <row r="38" spans="2:13" ht="13.5" customHeight="1">
      <c r="B38" s="281" t="s">
        <v>9</v>
      </c>
      <c r="C38" s="283" t="s">
        <v>8</v>
      </c>
      <c r="D38" s="77" t="s">
        <v>7</v>
      </c>
      <c r="E38" s="285" t="s">
        <v>6</v>
      </c>
      <c r="F38" s="286"/>
      <c r="G38" s="286"/>
      <c r="H38" s="287"/>
      <c r="I38" s="285" t="s">
        <v>0</v>
      </c>
      <c r="J38" s="286"/>
      <c r="K38" s="286"/>
      <c r="L38" s="287"/>
      <c r="M38" s="288" t="s">
        <v>23</v>
      </c>
    </row>
    <row r="39" spans="2:13" ht="18.75" customHeight="1">
      <c r="B39" s="282"/>
      <c r="C39" s="284"/>
      <c r="D39" s="78"/>
      <c r="E39" s="75" t="s">
        <v>34</v>
      </c>
      <c r="F39" s="14" t="s">
        <v>11</v>
      </c>
      <c r="G39" s="14" t="s">
        <v>2</v>
      </c>
      <c r="H39" s="14" t="s">
        <v>1</v>
      </c>
      <c r="I39" s="75" t="s">
        <v>34</v>
      </c>
      <c r="J39" s="14" t="s">
        <v>10</v>
      </c>
      <c r="K39" s="30" t="s">
        <v>3</v>
      </c>
      <c r="L39" s="30" t="s">
        <v>4</v>
      </c>
      <c r="M39" s="289"/>
    </row>
    <row r="40" spans="2:13" ht="25.5" customHeight="1">
      <c r="B40" s="290" t="s">
        <v>19</v>
      </c>
      <c r="C40" s="20"/>
      <c r="D40" s="255"/>
      <c r="E40" s="73"/>
      <c r="F40" s="127"/>
      <c r="G40" s="256"/>
      <c r="H40" s="73"/>
      <c r="I40" s="73"/>
      <c r="J40" s="209"/>
      <c r="K40" s="257"/>
      <c r="L40" s="73"/>
      <c r="M40" s="53">
        <f t="shared" ref="M40:M42" si="2">G40*K40</f>
        <v>0</v>
      </c>
    </row>
    <row r="41" spans="2:13" ht="25.5" customHeight="1">
      <c r="B41" s="291"/>
      <c r="C41" s="261"/>
      <c r="D41" s="261"/>
      <c r="E41" s="73"/>
      <c r="F41" s="209"/>
      <c r="G41" s="256"/>
      <c r="H41" s="73"/>
      <c r="I41" s="73"/>
      <c r="J41" s="209"/>
      <c r="K41" s="267"/>
      <c r="L41" s="73"/>
      <c r="M41" s="53">
        <f t="shared" si="2"/>
        <v>0</v>
      </c>
    </row>
    <row r="42" spans="2:13" ht="25.5" customHeight="1" thickBot="1">
      <c r="B42" s="291"/>
      <c r="C42" s="20"/>
      <c r="D42" s="20"/>
      <c r="E42" s="73"/>
      <c r="F42" s="209"/>
      <c r="G42" s="17"/>
      <c r="H42" s="73"/>
      <c r="I42" s="73"/>
      <c r="J42" s="127"/>
      <c r="K42" s="19"/>
      <c r="L42" s="246"/>
      <c r="M42" s="53">
        <f t="shared" si="2"/>
        <v>0</v>
      </c>
    </row>
    <row r="43" spans="2:13" ht="14" thickTop="1" thickBot="1">
      <c r="B43" s="54"/>
      <c r="C43" s="55" t="s">
        <v>5</v>
      </c>
      <c r="D43" s="59"/>
      <c r="E43" s="74"/>
      <c r="F43" s="61"/>
      <c r="G43" s="60"/>
      <c r="H43" s="60"/>
      <c r="I43" s="74"/>
      <c r="J43" s="61"/>
      <c r="K43" s="60"/>
      <c r="L43" s="60"/>
      <c r="M43" s="62">
        <f>SUM(M41:M42)</f>
        <v>0</v>
      </c>
    </row>
    <row r="44" spans="2:13" ht="13.5" thickBot="1">
      <c r="F44" s="22"/>
      <c r="I44" s="4"/>
      <c r="J44" s="3"/>
      <c r="L44" s="4"/>
    </row>
    <row r="45" spans="2:13" ht="13.5" customHeight="1">
      <c r="B45" s="281" t="s">
        <v>9</v>
      </c>
      <c r="C45" s="283" t="s">
        <v>8</v>
      </c>
      <c r="D45" s="77" t="s">
        <v>7</v>
      </c>
      <c r="E45" s="285" t="s">
        <v>6</v>
      </c>
      <c r="F45" s="286"/>
      <c r="G45" s="286"/>
      <c r="H45" s="287"/>
      <c r="I45" s="285" t="s">
        <v>0</v>
      </c>
      <c r="J45" s="286"/>
      <c r="K45" s="286"/>
      <c r="L45" s="287"/>
      <c r="M45" s="288" t="s">
        <v>23</v>
      </c>
    </row>
    <row r="46" spans="2:13" ht="16.5" customHeight="1">
      <c r="B46" s="282"/>
      <c r="C46" s="284"/>
      <c r="D46" s="78"/>
      <c r="E46" s="75" t="s">
        <v>34</v>
      </c>
      <c r="F46" s="14" t="s">
        <v>11</v>
      </c>
      <c r="G46" s="14" t="s">
        <v>2</v>
      </c>
      <c r="H46" s="14" t="s">
        <v>1</v>
      </c>
      <c r="I46" s="75" t="s">
        <v>34</v>
      </c>
      <c r="J46" s="14" t="s">
        <v>10</v>
      </c>
      <c r="K46" s="30" t="s">
        <v>3</v>
      </c>
      <c r="L46" s="30" t="s">
        <v>4</v>
      </c>
      <c r="M46" s="289"/>
    </row>
    <row r="47" spans="2:13">
      <c r="B47" s="278" t="s">
        <v>20</v>
      </c>
      <c r="C47" s="268"/>
      <c r="D47" s="16"/>
      <c r="E47" s="73"/>
      <c r="F47" s="209"/>
      <c r="G47" s="265"/>
      <c r="H47" s="73"/>
      <c r="I47" s="73"/>
      <c r="J47" s="209"/>
      <c r="K47" s="267"/>
      <c r="L47" s="73"/>
      <c r="M47" s="53"/>
    </row>
    <row r="48" spans="2:13">
      <c r="B48" s="279"/>
      <c r="C48" s="261"/>
      <c r="D48" s="261"/>
      <c r="E48" s="73"/>
      <c r="F48" s="209"/>
      <c r="G48" s="256"/>
      <c r="H48" s="73"/>
      <c r="I48" s="73"/>
      <c r="J48" s="209"/>
      <c r="K48" s="267"/>
      <c r="L48" s="73"/>
      <c r="M48" s="53">
        <f t="shared" ref="M48:M49" si="3">G48*K48</f>
        <v>0</v>
      </c>
    </row>
    <row r="49" spans="2:13" ht="13.5" thickBot="1">
      <c r="B49" s="280"/>
      <c r="C49" s="20"/>
      <c r="D49" s="20"/>
      <c r="E49" s="73"/>
      <c r="F49" s="209"/>
      <c r="G49" s="17"/>
      <c r="H49" s="73"/>
      <c r="I49" s="73"/>
      <c r="J49" s="127"/>
      <c r="K49" s="19"/>
      <c r="L49" s="246"/>
      <c r="M49" s="53">
        <f t="shared" si="3"/>
        <v>0</v>
      </c>
    </row>
    <row r="50" spans="2:13" ht="14" thickTop="1" thickBot="1">
      <c r="B50" s="54"/>
      <c r="C50" s="55" t="s">
        <v>5</v>
      </c>
      <c r="D50" s="59"/>
      <c r="E50" s="74"/>
      <c r="F50" s="61"/>
      <c r="G50" s="60"/>
      <c r="H50" s="60"/>
      <c r="I50" s="74"/>
      <c r="J50" s="61"/>
      <c r="K50" s="60"/>
      <c r="L50" s="60"/>
      <c r="M50" s="62">
        <f>SUM(M47:M47)</f>
        <v>0</v>
      </c>
    </row>
  </sheetData>
  <mergeCells count="38">
    <mergeCell ref="L5:M5"/>
    <mergeCell ref="L6:M6"/>
    <mergeCell ref="B7:C7"/>
    <mergeCell ref="L7:M7"/>
    <mergeCell ref="B8:C8"/>
    <mergeCell ref="L8:M8"/>
    <mergeCell ref="B9:C9"/>
    <mergeCell ref="L9:M9"/>
    <mergeCell ref="B10:C10"/>
    <mergeCell ref="L10:M10"/>
    <mergeCell ref="B11:C11"/>
    <mergeCell ref="L11:M11"/>
    <mergeCell ref="B12:C12"/>
    <mergeCell ref="L12:M12"/>
    <mergeCell ref="B22:B23"/>
    <mergeCell ref="C22:C23"/>
    <mergeCell ref="E22:H22"/>
    <mergeCell ref="I22:L22"/>
    <mergeCell ref="M22:M23"/>
    <mergeCell ref="M45:M46"/>
    <mergeCell ref="B24:B26"/>
    <mergeCell ref="B40:B42"/>
    <mergeCell ref="I29:L29"/>
    <mergeCell ref="M29:M30"/>
    <mergeCell ref="B31:B33"/>
    <mergeCell ref="B38:B39"/>
    <mergeCell ref="C38:C39"/>
    <mergeCell ref="E38:H38"/>
    <mergeCell ref="I38:L38"/>
    <mergeCell ref="M38:M39"/>
    <mergeCell ref="B29:B30"/>
    <mergeCell ref="C29:C30"/>
    <mergeCell ref="E29:H29"/>
    <mergeCell ref="B47:B49"/>
    <mergeCell ref="B45:B46"/>
    <mergeCell ref="C45:C46"/>
    <mergeCell ref="E45:H45"/>
    <mergeCell ref="I45:L45"/>
  </mergeCells>
  <phoneticPr fontId="3"/>
  <pageMargins left="0.51181102362204722" right="0.78740157480314965" top="0.43307086614173229" bottom="0.31496062992125984" header="0.27559055118110237" footer="0.23622047244094491"/>
  <pageSetup paperSize="9" scale="63" orientation="landscape" r:id="rId1"/>
  <headerFooter alignWithMargins="0"/>
  <rowBreaks count="1" manualBreakCount="1">
    <brk id="3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showGridLines="0" view="pageBreakPreview" topLeftCell="A13" zoomScaleNormal="100" zoomScaleSheetLayoutView="100" workbookViewId="0">
      <selection activeCell="H11" sqref="H11"/>
    </sheetView>
  </sheetViews>
  <sheetFormatPr defaultRowHeight="13"/>
  <cols>
    <col min="1" max="1" width="4.90625" style="2" customWidth="1"/>
    <col min="2" max="2" width="4.453125" style="2" customWidth="1"/>
    <col min="3" max="3" width="9.90625" style="2" customWidth="1"/>
    <col min="4" max="5" width="7.7265625" style="2" customWidth="1"/>
    <col min="6" max="6" width="12.36328125" style="2" customWidth="1"/>
    <col min="7" max="8" width="9" style="2"/>
    <col min="9" max="9" width="23.08984375" style="2" customWidth="1"/>
    <col min="10" max="10" width="16.26953125" style="2" customWidth="1"/>
    <col min="11" max="242" width="9" style="2"/>
    <col min="243" max="243" width="18.6328125" style="2" customWidth="1"/>
    <col min="244" max="244" width="26.7265625" style="2" customWidth="1"/>
    <col min="245" max="245" width="9" style="2"/>
    <col min="246" max="246" width="12.08984375" style="2" customWidth="1"/>
    <col min="247" max="247" width="45.90625" style="2" customWidth="1"/>
    <col min="248" max="498" width="9" style="2"/>
    <col min="499" max="499" width="18.6328125" style="2" customWidth="1"/>
    <col min="500" max="500" width="26.7265625" style="2" customWidth="1"/>
    <col min="501" max="501" width="9" style="2"/>
    <col min="502" max="502" width="12.08984375" style="2" customWidth="1"/>
    <col min="503" max="503" width="45.90625" style="2" customWidth="1"/>
    <col min="504" max="754" width="9" style="2"/>
    <col min="755" max="755" width="18.6328125" style="2" customWidth="1"/>
    <col min="756" max="756" width="26.7265625" style="2" customWidth="1"/>
    <col min="757" max="757" width="9" style="2"/>
    <col min="758" max="758" width="12.08984375" style="2" customWidth="1"/>
    <col min="759" max="759" width="45.90625" style="2" customWidth="1"/>
    <col min="760" max="1010" width="9" style="2"/>
    <col min="1011" max="1011" width="18.6328125" style="2" customWidth="1"/>
    <col min="1012" max="1012" width="26.7265625" style="2" customWidth="1"/>
    <col min="1013" max="1013" width="9" style="2"/>
    <col min="1014" max="1014" width="12.08984375" style="2" customWidth="1"/>
    <col min="1015" max="1015" width="45.90625" style="2" customWidth="1"/>
    <col min="1016" max="1266" width="9" style="2"/>
    <col min="1267" max="1267" width="18.6328125" style="2" customWidth="1"/>
    <col min="1268" max="1268" width="26.7265625" style="2" customWidth="1"/>
    <col min="1269" max="1269" width="9" style="2"/>
    <col min="1270" max="1270" width="12.08984375" style="2" customWidth="1"/>
    <col min="1271" max="1271" width="45.90625" style="2" customWidth="1"/>
    <col min="1272" max="1522" width="9" style="2"/>
    <col min="1523" max="1523" width="18.6328125" style="2" customWidth="1"/>
    <col min="1524" max="1524" width="26.7265625" style="2" customWidth="1"/>
    <col min="1525" max="1525" width="9" style="2"/>
    <col min="1526" max="1526" width="12.08984375" style="2" customWidth="1"/>
    <col min="1527" max="1527" width="45.90625" style="2" customWidth="1"/>
    <col min="1528" max="1778" width="9" style="2"/>
    <col min="1779" max="1779" width="18.6328125" style="2" customWidth="1"/>
    <col min="1780" max="1780" width="26.7265625" style="2" customWidth="1"/>
    <col min="1781" max="1781" width="9" style="2"/>
    <col min="1782" max="1782" width="12.08984375" style="2" customWidth="1"/>
    <col min="1783" max="1783" width="45.90625" style="2" customWidth="1"/>
    <col min="1784" max="2034" width="9" style="2"/>
    <col min="2035" max="2035" width="18.6328125" style="2" customWidth="1"/>
    <col min="2036" max="2036" width="26.7265625" style="2" customWidth="1"/>
    <col min="2037" max="2037" width="9" style="2"/>
    <col min="2038" max="2038" width="12.08984375" style="2" customWidth="1"/>
    <col min="2039" max="2039" width="45.90625" style="2" customWidth="1"/>
    <col min="2040" max="2290" width="9" style="2"/>
    <col min="2291" max="2291" width="18.6328125" style="2" customWidth="1"/>
    <col min="2292" max="2292" width="26.7265625" style="2" customWidth="1"/>
    <col min="2293" max="2293" width="9" style="2"/>
    <col min="2294" max="2294" width="12.08984375" style="2" customWidth="1"/>
    <col min="2295" max="2295" width="45.90625" style="2" customWidth="1"/>
    <col min="2296" max="2546" width="9" style="2"/>
    <col min="2547" max="2547" width="18.6328125" style="2" customWidth="1"/>
    <col min="2548" max="2548" width="26.7265625" style="2" customWidth="1"/>
    <col min="2549" max="2549" width="9" style="2"/>
    <col min="2550" max="2550" width="12.08984375" style="2" customWidth="1"/>
    <col min="2551" max="2551" width="45.90625" style="2" customWidth="1"/>
    <col min="2552" max="2802" width="9" style="2"/>
    <col min="2803" max="2803" width="18.6328125" style="2" customWidth="1"/>
    <col min="2804" max="2804" width="26.7265625" style="2" customWidth="1"/>
    <col min="2805" max="2805" width="9" style="2"/>
    <col min="2806" max="2806" width="12.08984375" style="2" customWidth="1"/>
    <col min="2807" max="2807" width="45.90625" style="2" customWidth="1"/>
    <col min="2808" max="3058" width="9" style="2"/>
    <col min="3059" max="3059" width="18.6328125" style="2" customWidth="1"/>
    <col min="3060" max="3060" width="26.7265625" style="2" customWidth="1"/>
    <col min="3061" max="3061" width="9" style="2"/>
    <col min="3062" max="3062" width="12.08984375" style="2" customWidth="1"/>
    <col min="3063" max="3063" width="45.90625" style="2" customWidth="1"/>
    <col min="3064" max="3314" width="9" style="2"/>
    <col min="3315" max="3315" width="18.6328125" style="2" customWidth="1"/>
    <col min="3316" max="3316" width="26.7265625" style="2" customWidth="1"/>
    <col min="3317" max="3317" width="9" style="2"/>
    <col min="3318" max="3318" width="12.08984375" style="2" customWidth="1"/>
    <col min="3319" max="3319" width="45.90625" style="2" customWidth="1"/>
    <col min="3320" max="3570" width="9" style="2"/>
    <col min="3571" max="3571" width="18.6328125" style="2" customWidth="1"/>
    <col min="3572" max="3572" width="26.7265625" style="2" customWidth="1"/>
    <col min="3573" max="3573" width="9" style="2"/>
    <col min="3574" max="3574" width="12.08984375" style="2" customWidth="1"/>
    <col min="3575" max="3575" width="45.90625" style="2" customWidth="1"/>
    <col min="3576" max="3826" width="9" style="2"/>
    <col min="3827" max="3827" width="18.6328125" style="2" customWidth="1"/>
    <col min="3828" max="3828" width="26.7265625" style="2" customWidth="1"/>
    <col min="3829" max="3829" width="9" style="2"/>
    <col min="3830" max="3830" width="12.08984375" style="2" customWidth="1"/>
    <col min="3831" max="3831" width="45.90625" style="2" customWidth="1"/>
    <col min="3832" max="4082" width="9" style="2"/>
    <col min="4083" max="4083" width="18.6328125" style="2" customWidth="1"/>
    <col min="4084" max="4084" width="26.7265625" style="2" customWidth="1"/>
    <col min="4085" max="4085" width="9" style="2"/>
    <col min="4086" max="4086" width="12.08984375" style="2" customWidth="1"/>
    <col min="4087" max="4087" width="45.90625" style="2" customWidth="1"/>
    <col min="4088" max="4338" width="9" style="2"/>
    <col min="4339" max="4339" width="18.6328125" style="2" customWidth="1"/>
    <col min="4340" max="4340" width="26.7265625" style="2" customWidth="1"/>
    <col min="4341" max="4341" width="9" style="2"/>
    <col min="4342" max="4342" width="12.08984375" style="2" customWidth="1"/>
    <col min="4343" max="4343" width="45.90625" style="2" customWidth="1"/>
    <col min="4344" max="4594" width="9" style="2"/>
    <col min="4595" max="4595" width="18.6328125" style="2" customWidth="1"/>
    <col min="4596" max="4596" width="26.7265625" style="2" customWidth="1"/>
    <col min="4597" max="4597" width="9" style="2"/>
    <col min="4598" max="4598" width="12.08984375" style="2" customWidth="1"/>
    <col min="4599" max="4599" width="45.90625" style="2" customWidth="1"/>
    <col min="4600" max="4850" width="9" style="2"/>
    <col min="4851" max="4851" width="18.6328125" style="2" customWidth="1"/>
    <col min="4852" max="4852" width="26.7265625" style="2" customWidth="1"/>
    <col min="4853" max="4853" width="9" style="2"/>
    <col min="4854" max="4854" width="12.08984375" style="2" customWidth="1"/>
    <col min="4855" max="4855" width="45.90625" style="2" customWidth="1"/>
    <col min="4856" max="5106" width="9" style="2"/>
    <col min="5107" max="5107" width="18.6328125" style="2" customWidth="1"/>
    <col min="5108" max="5108" width="26.7265625" style="2" customWidth="1"/>
    <col min="5109" max="5109" width="9" style="2"/>
    <col min="5110" max="5110" width="12.08984375" style="2" customWidth="1"/>
    <col min="5111" max="5111" width="45.90625" style="2" customWidth="1"/>
    <col min="5112" max="5362" width="9" style="2"/>
    <col min="5363" max="5363" width="18.6328125" style="2" customWidth="1"/>
    <col min="5364" max="5364" width="26.7265625" style="2" customWidth="1"/>
    <col min="5365" max="5365" width="9" style="2"/>
    <col min="5366" max="5366" width="12.08984375" style="2" customWidth="1"/>
    <col min="5367" max="5367" width="45.90625" style="2" customWidth="1"/>
    <col min="5368" max="5618" width="9" style="2"/>
    <col min="5619" max="5619" width="18.6328125" style="2" customWidth="1"/>
    <col min="5620" max="5620" width="26.7265625" style="2" customWidth="1"/>
    <col min="5621" max="5621" width="9" style="2"/>
    <col min="5622" max="5622" width="12.08984375" style="2" customWidth="1"/>
    <col min="5623" max="5623" width="45.90625" style="2" customWidth="1"/>
    <col min="5624" max="5874" width="9" style="2"/>
    <col min="5875" max="5875" width="18.6328125" style="2" customWidth="1"/>
    <col min="5876" max="5876" width="26.7265625" style="2" customWidth="1"/>
    <col min="5877" max="5877" width="9" style="2"/>
    <col min="5878" max="5878" width="12.08984375" style="2" customWidth="1"/>
    <col min="5879" max="5879" width="45.90625" style="2" customWidth="1"/>
    <col min="5880" max="6130" width="9" style="2"/>
    <col min="6131" max="6131" width="18.6328125" style="2" customWidth="1"/>
    <col min="6132" max="6132" width="26.7265625" style="2" customWidth="1"/>
    <col min="6133" max="6133" width="9" style="2"/>
    <col min="6134" max="6134" width="12.08984375" style="2" customWidth="1"/>
    <col min="6135" max="6135" width="45.90625" style="2" customWidth="1"/>
    <col min="6136" max="6386" width="9" style="2"/>
    <col min="6387" max="6387" width="18.6328125" style="2" customWidth="1"/>
    <col min="6388" max="6388" width="26.7265625" style="2" customWidth="1"/>
    <col min="6389" max="6389" width="9" style="2"/>
    <col min="6390" max="6390" width="12.08984375" style="2" customWidth="1"/>
    <col min="6391" max="6391" width="45.90625" style="2" customWidth="1"/>
    <col min="6392" max="6642" width="9" style="2"/>
    <col min="6643" max="6643" width="18.6328125" style="2" customWidth="1"/>
    <col min="6644" max="6644" width="26.7265625" style="2" customWidth="1"/>
    <col min="6645" max="6645" width="9" style="2"/>
    <col min="6646" max="6646" width="12.08984375" style="2" customWidth="1"/>
    <col min="6647" max="6647" width="45.90625" style="2" customWidth="1"/>
    <col min="6648" max="6898" width="9" style="2"/>
    <col min="6899" max="6899" width="18.6328125" style="2" customWidth="1"/>
    <col min="6900" max="6900" width="26.7265625" style="2" customWidth="1"/>
    <col min="6901" max="6901" width="9" style="2"/>
    <col min="6902" max="6902" width="12.08984375" style="2" customWidth="1"/>
    <col min="6903" max="6903" width="45.90625" style="2" customWidth="1"/>
    <col min="6904" max="7154" width="9" style="2"/>
    <col min="7155" max="7155" width="18.6328125" style="2" customWidth="1"/>
    <col min="7156" max="7156" width="26.7265625" style="2" customWidth="1"/>
    <col min="7157" max="7157" width="9" style="2"/>
    <col min="7158" max="7158" width="12.08984375" style="2" customWidth="1"/>
    <col min="7159" max="7159" width="45.90625" style="2" customWidth="1"/>
    <col min="7160" max="7410" width="9" style="2"/>
    <col min="7411" max="7411" width="18.6328125" style="2" customWidth="1"/>
    <col min="7412" max="7412" width="26.7265625" style="2" customWidth="1"/>
    <col min="7413" max="7413" width="9" style="2"/>
    <col min="7414" max="7414" width="12.08984375" style="2" customWidth="1"/>
    <col min="7415" max="7415" width="45.90625" style="2" customWidth="1"/>
    <col min="7416" max="7666" width="9" style="2"/>
    <col min="7667" max="7667" width="18.6328125" style="2" customWidth="1"/>
    <col min="7668" max="7668" width="26.7265625" style="2" customWidth="1"/>
    <col min="7669" max="7669" width="9" style="2"/>
    <col min="7670" max="7670" width="12.08984375" style="2" customWidth="1"/>
    <col min="7671" max="7671" width="45.90625" style="2" customWidth="1"/>
    <col min="7672" max="7922" width="9" style="2"/>
    <col min="7923" max="7923" width="18.6328125" style="2" customWidth="1"/>
    <col min="7924" max="7924" width="26.7265625" style="2" customWidth="1"/>
    <col min="7925" max="7925" width="9" style="2"/>
    <col min="7926" max="7926" width="12.08984375" style="2" customWidth="1"/>
    <col min="7927" max="7927" width="45.90625" style="2" customWidth="1"/>
    <col min="7928" max="8178" width="9" style="2"/>
    <col min="8179" max="8179" width="18.6328125" style="2" customWidth="1"/>
    <col min="8180" max="8180" width="26.7265625" style="2" customWidth="1"/>
    <col min="8181" max="8181" width="9" style="2"/>
    <col min="8182" max="8182" width="12.08984375" style="2" customWidth="1"/>
    <col min="8183" max="8183" width="45.90625" style="2" customWidth="1"/>
    <col min="8184" max="8434" width="9" style="2"/>
    <col min="8435" max="8435" width="18.6328125" style="2" customWidth="1"/>
    <col min="8436" max="8436" width="26.7265625" style="2" customWidth="1"/>
    <col min="8437" max="8437" width="9" style="2"/>
    <col min="8438" max="8438" width="12.08984375" style="2" customWidth="1"/>
    <col min="8439" max="8439" width="45.90625" style="2" customWidth="1"/>
    <col min="8440" max="8690" width="9" style="2"/>
    <col min="8691" max="8691" width="18.6328125" style="2" customWidth="1"/>
    <col min="8692" max="8692" width="26.7265625" style="2" customWidth="1"/>
    <col min="8693" max="8693" width="9" style="2"/>
    <col min="8694" max="8694" width="12.08984375" style="2" customWidth="1"/>
    <col min="8695" max="8695" width="45.90625" style="2" customWidth="1"/>
    <col min="8696" max="8946" width="9" style="2"/>
    <col min="8947" max="8947" width="18.6328125" style="2" customWidth="1"/>
    <col min="8948" max="8948" width="26.7265625" style="2" customWidth="1"/>
    <col min="8949" max="8949" width="9" style="2"/>
    <col min="8950" max="8950" width="12.08984375" style="2" customWidth="1"/>
    <col min="8951" max="8951" width="45.90625" style="2" customWidth="1"/>
    <col min="8952" max="9202" width="9" style="2"/>
    <col min="9203" max="9203" width="18.6328125" style="2" customWidth="1"/>
    <col min="9204" max="9204" width="26.7265625" style="2" customWidth="1"/>
    <col min="9205" max="9205" width="9" style="2"/>
    <col min="9206" max="9206" width="12.08984375" style="2" customWidth="1"/>
    <col min="9207" max="9207" width="45.90625" style="2" customWidth="1"/>
    <col min="9208" max="9458" width="9" style="2"/>
    <col min="9459" max="9459" width="18.6328125" style="2" customWidth="1"/>
    <col min="9460" max="9460" width="26.7265625" style="2" customWidth="1"/>
    <col min="9461" max="9461" width="9" style="2"/>
    <col min="9462" max="9462" width="12.08984375" style="2" customWidth="1"/>
    <col min="9463" max="9463" width="45.90625" style="2" customWidth="1"/>
    <col min="9464" max="9714" width="9" style="2"/>
    <col min="9715" max="9715" width="18.6328125" style="2" customWidth="1"/>
    <col min="9716" max="9716" width="26.7265625" style="2" customWidth="1"/>
    <col min="9717" max="9717" width="9" style="2"/>
    <col min="9718" max="9718" width="12.08984375" style="2" customWidth="1"/>
    <col min="9719" max="9719" width="45.90625" style="2" customWidth="1"/>
    <col min="9720" max="9970" width="9" style="2"/>
    <col min="9971" max="9971" width="18.6328125" style="2" customWidth="1"/>
    <col min="9972" max="9972" width="26.7265625" style="2" customWidth="1"/>
    <col min="9973" max="9973" width="9" style="2"/>
    <col min="9974" max="9974" width="12.08984375" style="2" customWidth="1"/>
    <col min="9975" max="9975" width="45.90625" style="2" customWidth="1"/>
    <col min="9976" max="10226" width="9" style="2"/>
    <col min="10227" max="10227" width="18.6328125" style="2" customWidth="1"/>
    <col min="10228" max="10228" width="26.7265625" style="2" customWidth="1"/>
    <col min="10229" max="10229" width="9" style="2"/>
    <col min="10230" max="10230" width="12.08984375" style="2" customWidth="1"/>
    <col min="10231" max="10231" width="45.90625" style="2" customWidth="1"/>
    <col min="10232" max="10482" width="9" style="2"/>
    <col min="10483" max="10483" width="18.6328125" style="2" customWidth="1"/>
    <col min="10484" max="10484" width="26.7265625" style="2" customWidth="1"/>
    <col min="10485" max="10485" width="9" style="2"/>
    <col min="10486" max="10486" width="12.08984375" style="2" customWidth="1"/>
    <col min="10487" max="10487" width="45.90625" style="2" customWidth="1"/>
    <col min="10488" max="10738" width="9" style="2"/>
    <col min="10739" max="10739" width="18.6328125" style="2" customWidth="1"/>
    <col min="10740" max="10740" width="26.7265625" style="2" customWidth="1"/>
    <col min="10741" max="10741" width="9" style="2"/>
    <col min="10742" max="10742" width="12.08984375" style="2" customWidth="1"/>
    <col min="10743" max="10743" width="45.90625" style="2" customWidth="1"/>
    <col min="10744" max="10994" width="9" style="2"/>
    <col min="10995" max="10995" width="18.6328125" style="2" customWidth="1"/>
    <col min="10996" max="10996" width="26.7265625" style="2" customWidth="1"/>
    <col min="10997" max="10997" width="9" style="2"/>
    <col min="10998" max="10998" width="12.08984375" style="2" customWidth="1"/>
    <col min="10999" max="10999" width="45.90625" style="2" customWidth="1"/>
    <col min="11000" max="11250" width="9" style="2"/>
    <col min="11251" max="11251" width="18.6328125" style="2" customWidth="1"/>
    <col min="11252" max="11252" width="26.7265625" style="2" customWidth="1"/>
    <col min="11253" max="11253" width="9" style="2"/>
    <col min="11254" max="11254" width="12.08984375" style="2" customWidth="1"/>
    <col min="11255" max="11255" width="45.90625" style="2" customWidth="1"/>
    <col min="11256" max="11506" width="9" style="2"/>
    <col min="11507" max="11507" width="18.6328125" style="2" customWidth="1"/>
    <col min="11508" max="11508" width="26.7265625" style="2" customWidth="1"/>
    <col min="11509" max="11509" width="9" style="2"/>
    <col min="11510" max="11510" width="12.08984375" style="2" customWidth="1"/>
    <col min="11511" max="11511" width="45.90625" style="2" customWidth="1"/>
    <col min="11512" max="11762" width="9" style="2"/>
    <col min="11763" max="11763" width="18.6328125" style="2" customWidth="1"/>
    <col min="11764" max="11764" width="26.7265625" style="2" customWidth="1"/>
    <col min="11765" max="11765" width="9" style="2"/>
    <col min="11766" max="11766" width="12.08984375" style="2" customWidth="1"/>
    <col min="11767" max="11767" width="45.90625" style="2" customWidth="1"/>
    <col min="11768" max="12018" width="9" style="2"/>
    <col min="12019" max="12019" width="18.6328125" style="2" customWidth="1"/>
    <col min="12020" max="12020" width="26.7265625" style="2" customWidth="1"/>
    <col min="12021" max="12021" width="9" style="2"/>
    <col min="12022" max="12022" width="12.08984375" style="2" customWidth="1"/>
    <col min="12023" max="12023" width="45.90625" style="2" customWidth="1"/>
    <col min="12024" max="12274" width="9" style="2"/>
    <col min="12275" max="12275" width="18.6328125" style="2" customWidth="1"/>
    <col min="12276" max="12276" width="26.7265625" style="2" customWidth="1"/>
    <col min="12277" max="12277" width="9" style="2"/>
    <col min="12278" max="12278" width="12.08984375" style="2" customWidth="1"/>
    <col min="12279" max="12279" width="45.90625" style="2" customWidth="1"/>
    <col min="12280" max="12530" width="9" style="2"/>
    <col min="12531" max="12531" width="18.6328125" style="2" customWidth="1"/>
    <col min="12532" max="12532" width="26.7265625" style="2" customWidth="1"/>
    <col min="12533" max="12533" width="9" style="2"/>
    <col min="12534" max="12534" width="12.08984375" style="2" customWidth="1"/>
    <col min="12535" max="12535" width="45.90625" style="2" customWidth="1"/>
    <col min="12536" max="12786" width="9" style="2"/>
    <col min="12787" max="12787" width="18.6328125" style="2" customWidth="1"/>
    <col min="12788" max="12788" width="26.7265625" style="2" customWidth="1"/>
    <col min="12789" max="12789" width="9" style="2"/>
    <col min="12790" max="12790" width="12.08984375" style="2" customWidth="1"/>
    <col min="12791" max="12791" width="45.90625" style="2" customWidth="1"/>
    <col min="12792" max="13042" width="9" style="2"/>
    <col min="13043" max="13043" width="18.6328125" style="2" customWidth="1"/>
    <col min="13044" max="13044" width="26.7265625" style="2" customWidth="1"/>
    <col min="13045" max="13045" width="9" style="2"/>
    <col min="13046" max="13046" width="12.08984375" style="2" customWidth="1"/>
    <col min="13047" max="13047" width="45.90625" style="2" customWidth="1"/>
    <col min="13048" max="13298" width="9" style="2"/>
    <col min="13299" max="13299" width="18.6328125" style="2" customWidth="1"/>
    <col min="13300" max="13300" width="26.7265625" style="2" customWidth="1"/>
    <col min="13301" max="13301" width="9" style="2"/>
    <col min="13302" max="13302" width="12.08984375" style="2" customWidth="1"/>
    <col min="13303" max="13303" width="45.90625" style="2" customWidth="1"/>
    <col min="13304" max="13554" width="9" style="2"/>
    <col min="13555" max="13555" width="18.6328125" style="2" customWidth="1"/>
    <col min="13556" max="13556" width="26.7265625" style="2" customWidth="1"/>
    <col min="13557" max="13557" width="9" style="2"/>
    <col min="13558" max="13558" width="12.08984375" style="2" customWidth="1"/>
    <col min="13559" max="13559" width="45.90625" style="2" customWidth="1"/>
    <col min="13560" max="13810" width="9" style="2"/>
    <col min="13811" max="13811" width="18.6328125" style="2" customWidth="1"/>
    <col min="13812" max="13812" width="26.7265625" style="2" customWidth="1"/>
    <col min="13813" max="13813" width="9" style="2"/>
    <col min="13814" max="13814" width="12.08984375" style="2" customWidth="1"/>
    <col min="13815" max="13815" width="45.90625" style="2" customWidth="1"/>
    <col min="13816" max="14066" width="9" style="2"/>
    <col min="14067" max="14067" width="18.6328125" style="2" customWidth="1"/>
    <col min="14068" max="14068" width="26.7265625" style="2" customWidth="1"/>
    <col min="14069" max="14069" width="9" style="2"/>
    <col min="14070" max="14070" width="12.08984375" style="2" customWidth="1"/>
    <col min="14071" max="14071" width="45.90625" style="2" customWidth="1"/>
    <col min="14072" max="14322" width="9" style="2"/>
    <col min="14323" max="14323" width="18.6328125" style="2" customWidth="1"/>
    <col min="14324" max="14324" width="26.7265625" style="2" customWidth="1"/>
    <col min="14325" max="14325" width="9" style="2"/>
    <col min="14326" max="14326" width="12.08984375" style="2" customWidth="1"/>
    <col min="14327" max="14327" width="45.90625" style="2" customWidth="1"/>
    <col min="14328" max="14578" width="9" style="2"/>
    <col min="14579" max="14579" width="18.6328125" style="2" customWidth="1"/>
    <col min="14580" max="14580" width="26.7265625" style="2" customWidth="1"/>
    <col min="14581" max="14581" width="9" style="2"/>
    <col min="14582" max="14582" width="12.08984375" style="2" customWidth="1"/>
    <col min="14583" max="14583" width="45.90625" style="2" customWidth="1"/>
    <col min="14584" max="14834" width="9" style="2"/>
    <col min="14835" max="14835" width="18.6328125" style="2" customWidth="1"/>
    <col min="14836" max="14836" width="26.7265625" style="2" customWidth="1"/>
    <col min="14837" max="14837" width="9" style="2"/>
    <col min="14838" max="14838" width="12.08984375" style="2" customWidth="1"/>
    <col min="14839" max="14839" width="45.90625" style="2" customWidth="1"/>
    <col min="14840" max="15090" width="9" style="2"/>
    <col min="15091" max="15091" width="18.6328125" style="2" customWidth="1"/>
    <col min="15092" max="15092" width="26.7265625" style="2" customWidth="1"/>
    <col min="15093" max="15093" width="9" style="2"/>
    <col min="15094" max="15094" width="12.08984375" style="2" customWidth="1"/>
    <col min="15095" max="15095" width="45.90625" style="2" customWidth="1"/>
    <col min="15096" max="15346" width="9" style="2"/>
    <col min="15347" max="15347" width="18.6328125" style="2" customWidth="1"/>
    <col min="15348" max="15348" width="26.7265625" style="2" customWidth="1"/>
    <col min="15349" max="15349" width="9" style="2"/>
    <col min="15350" max="15350" width="12.08984375" style="2" customWidth="1"/>
    <col min="15351" max="15351" width="45.90625" style="2" customWidth="1"/>
    <col min="15352" max="15602" width="9" style="2"/>
    <col min="15603" max="15603" width="18.6328125" style="2" customWidth="1"/>
    <col min="15604" max="15604" width="26.7265625" style="2" customWidth="1"/>
    <col min="15605" max="15605" width="9" style="2"/>
    <col min="15606" max="15606" width="12.08984375" style="2" customWidth="1"/>
    <col min="15607" max="15607" width="45.90625" style="2" customWidth="1"/>
    <col min="15608" max="15858" width="9" style="2"/>
    <col min="15859" max="15859" width="18.6328125" style="2" customWidth="1"/>
    <col min="15860" max="15860" width="26.7265625" style="2" customWidth="1"/>
    <col min="15861" max="15861" width="9" style="2"/>
    <col min="15862" max="15862" width="12.08984375" style="2" customWidth="1"/>
    <col min="15863" max="15863" width="45.90625" style="2" customWidth="1"/>
    <col min="15864" max="16114" width="9" style="2"/>
    <col min="16115" max="16115" width="18.6328125" style="2" customWidth="1"/>
    <col min="16116" max="16116" width="26.7265625" style="2" customWidth="1"/>
    <col min="16117" max="16117" width="9" style="2"/>
    <col min="16118" max="16118" width="12.08984375" style="2" customWidth="1"/>
    <col min="16119" max="16119" width="45.90625" style="2" customWidth="1"/>
    <col min="16120" max="16384" width="9" style="2"/>
  </cols>
  <sheetData>
    <row r="1" spans="1:10" customFormat="1" ht="21.75" customHeight="1">
      <c r="A1" s="52" t="s">
        <v>53</v>
      </c>
      <c r="B1" s="2"/>
      <c r="D1" s="2"/>
    </row>
    <row r="2" spans="1:10" ht="18" customHeight="1">
      <c r="A2" s="24" t="s">
        <v>13</v>
      </c>
    </row>
    <row r="3" spans="1:10" ht="11.25" customHeight="1">
      <c r="D3" s="1"/>
    </row>
    <row r="4" spans="1:10" ht="13.5" customHeight="1">
      <c r="B4" s="50" t="s">
        <v>174</v>
      </c>
      <c r="D4" s="1"/>
    </row>
    <row r="5" spans="1:10" ht="8.25" customHeight="1">
      <c r="B5" s="50"/>
      <c r="D5" s="1"/>
    </row>
    <row r="6" spans="1:10" ht="32.25" customHeight="1">
      <c r="A6" s="110" t="s">
        <v>18</v>
      </c>
      <c r="B6" s="119" t="s">
        <v>36</v>
      </c>
      <c r="C6" s="120" t="s">
        <v>37</v>
      </c>
      <c r="D6" s="111" t="s">
        <v>49</v>
      </c>
      <c r="E6" s="112" t="s">
        <v>34</v>
      </c>
      <c r="F6" s="113" t="s">
        <v>38</v>
      </c>
      <c r="G6" s="114" t="s">
        <v>2</v>
      </c>
      <c r="H6" s="115" t="s">
        <v>4</v>
      </c>
      <c r="I6" s="115" t="s">
        <v>60</v>
      </c>
      <c r="J6" s="115" t="s">
        <v>51</v>
      </c>
    </row>
    <row r="7" spans="1:10" ht="34.5" customHeight="1">
      <c r="A7" s="121"/>
      <c r="B7" s="122"/>
      <c r="C7" s="123"/>
      <c r="D7" s="116"/>
      <c r="E7" s="116"/>
      <c r="F7" s="116"/>
      <c r="G7" s="116"/>
      <c r="H7" s="116"/>
      <c r="I7" s="116"/>
      <c r="J7" s="116"/>
    </row>
    <row r="8" spans="1:10" ht="34.5" customHeight="1">
      <c r="A8" s="121"/>
      <c r="B8" s="122"/>
      <c r="C8" s="124"/>
      <c r="D8" s="116"/>
      <c r="E8" s="116"/>
      <c r="F8" s="116"/>
      <c r="G8" s="116"/>
      <c r="H8" s="116"/>
      <c r="I8" s="116"/>
      <c r="J8" s="116"/>
    </row>
    <row r="9" spans="1:10" ht="34.5" customHeight="1">
      <c r="A9" s="121"/>
      <c r="B9" s="122"/>
      <c r="C9" s="124"/>
      <c r="D9" s="116"/>
      <c r="E9" s="116"/>
      <c r="F9" s="116"/>
      <c r="G9" s="116"/>
      <c r="H9" s="116"/>
      <c r="I9" s="116"/>
      <c r="J9" s="116"/>
    </row>
    <row r="10" spans="1:10" ht="34.5" customHeight="1">
      <c r="A10" s="121"/>
      <c r="B10" s="122"/>
      <c r="C10" s="124"/>
      <c r="D10" s="116"/>
      <c r="E10" s="116"/>
      <c r="F10" s="116"/>
      <c r="G10" s="116"/>
      <c r="H10" s="116"/>
      <c r="I10" s="116"/>
      <c r="J10" s="116"/>
    </row>
    <row r="11" spans="1:10" ht="34.5" customHeight="1">
      <c r="A11" s="121"/>
      <c r="B11" s="122"/>
      <c r="C11" s="124"/>
      <c r="D11" s="117"/>
      <c r="E11" s="117"/>
      <c r="F11" s="117"/>
      <c r="G11" s="117"/>
      <c r="H11" s="117"/>
      <c r="I11" s="117"/>
      <c r="J11" s="117"/>
    </row>
    <row r="12" spans="1:10" ht="34.5" customHeight="1">
      <c r="A12" s="121"/>
      <c r="B12" s="125"/>
      <c r="C12" s="117"/>
      <c r="D12" s="117"/>
      <c r="E12" s="117"/>
      <c r="F12" s="117"/>
      <c r="G12" s="117"/>
      <c r="H12" s="117"/>
      <c r="I12" s="117"/>
      <c r="J12" s="117"/>
    </row>
    <row r="13" spans="1:10" ht="34.5" customHeight="1">
      <c r="A13" s="121"/>
      <c r="B13" s="125"/>
      <c r="C13" s="117"/>
      <c r="D13" s="117"/>
      <c r="E13" s="117"/>
      <c r="F13" s="117"/>
      <c r="G13" s="117"/>
      <c r="H13" s="117"/>
      <c r="I13" s="117"/>
      <c r="J13" s="117"/>
    </row>
    <row r="14" spans="1:10" ht="34.5" customHeight="1">
      <c r="A14" s="121"/>
      <c r="B14" s="122"/>
      <c r="C14" s="124"/>
      <c r="D14" s="117"/>
      <c r="E14" s="117"/>
      <c r="F14" s="117"/>
      <c r="G14" s="117"/>
      <c r="H14" s="117"/>
      <c r="I14" s="117"/>
      <c r="J14" s="117"/>
    </row>
    <row r="15" spans="1:10" ht="34.5" customHeight="1">
      <c r="A15" s="121"/>
      <c r="B15" s="118"/>
      <c r="C15" s="117"/>
      <c r="D15" s="117"/>
      <c r="E15" s="117"/>
      <c r="F15" s="117"/>
      <c r="G15" s="117"/>
      <c r="H15" s="117"/>
      <c r="I15" s="117"/>
      <c r="J15" s="117"/>
    </row>
    <row r="35" ht="14.25" customHeight="1"/>
    <row r="36" ht="14.25" customHeight="1"/>
  </sheetData>
  <phoneticPr fontId="3"/>
  <pageMargins left="0.31496062992125984" right="0.70866141732283472" top="0.35433070866141736" bottom="0.35433070866141736" header="0.31496062992125984" footer="0.31496062992125984"/>
  <pageSetup paperSize="9" scale="59" orientation="portrait" copies="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6"/>
  <sheetViews>
    <sheetView showGridLines="0" view="pageBreakPreview" zoomScaleNormal="100" zoomScaleSheetLayoutView="100" workbookViewId="0">
      <selection activeCell="A2" sqref="A2:O2"/>
    </sheetView>
  </sheetViews>
  <sheetFormatPr defaultRowHeight="13"/>
  <cols>
    <col min="1" max="1" width="2.36328125" customWidth="1"/>
    <col min="4" max="4" width="8.7265625" customWidth="1"/>
  </cols>
  <sheetData>
    <row r="2" spans="1:15" ht="21">
      <c r="A2" s="309" t="s">
        <v>229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4" spans="1:15" ht="18.75" customHeight="1">
      <c r="B4" s="52" t="s">
        <v>53</v>
      </c>
    </row>
    <row r="5" spans="1:15" ht="18.75" customHeight="1">
      <c r="B5" s="24" t="s">
        <v>54</v>
      </c>
    </row>
    <row r="6" spans="1:15">
      <c r="B6" s="71"/>
    </row>
  </sheetData>
  <mergeCells count="1">
    <mergeCell ref="A2:O2"/>
  </mergeCells>
  <phoneticPr fontId="3"/>
  <printOptions horizontalCentered="1" verticalCentered="1"/>
  <pageMargins left="0.70866141732283472" right="0.70866141732283472" top="0.43307086614173229" bottom="0.39370078740157483" header="0.31496062992125984" footer="0.19685039370078741"/>
  <pageSetup paperSize="9" scale="94" orientation="landscape" r:id="rId1"/>
  <headerFoot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5"/>
  <sheetViews>
    <sheetView showGridLines="0" view="pageBreakPreview" zoomScale="85" zoomScaleNormal="85" zoomScaleSheetLayoutView="85" workbookViewId="0">
      <selection activeCell="L13" sqref="L13"/>
    </sheetView>
  </sheetViews>
  <sheetFormatPr defaultRowHeight="13"/>
  <cols>
    <col min="1" max="1" width="1.6328125" style="3" customWidth="1"/>
    <col min="2" max="2" width="6.7265625" style="3" customWidth="1"/>
    <col min="3" max="3" width="6.90625" style="3" customWidth="1"/>
    <col min="4" max="5" width="12.7265625" style="3" customWidth="1"/>
    <col min="6" max="6" width="18.90625" style="3" bestFit="1" customWidth="1"/>
    <col min="7" max="9" width="11.36328125" style="3" customWidth="1"/>
    <col min="10" max="10" width="19.26953125" style="4" customWidth="1"/>
    <col min="11" max="11" width="11.36328125" style="3" customWidth="1"/>
    <col min="12" max="12" width="12.6328125" style="3" customWidth="1"/>
    <col min="13" max="13" width="13.26953125" style="3" customWidth="1"/>
    <col min="14" max="14" width="5.26953125" style="3" customWidth="1"/>
    <col min="15" max="15" width="13.453125" style="3" customWidth="1"/>
    <col min="16" max="257" width="9" style="3"/>
    <col min="258" max="258" width="5" style="3" customWidth="1"/>
    <col min="259" max="259" width="16.7265625" style="3" customWidth="1"/>
    <col min="260" max="260" width="19.7265625" style="3" customWidth="1"/>
    <col min="261" max="261" width="9.6328125" style="3" customWidth="1"/>
    <col min="262" max="262" width="14" style="3" customWidth="1"/>
    <col min="263" max="264" width="11.26953125" style="3" customWidth="1"/>
    <col min="265" max="266" width="36.26953125" style="3" customWidth="1"/>
    <col min="267" max="267" width="26.26953125" style="3" customWidth="1"/>
    <col min="268" max="513" width="9" style="3"/>
    <col min="514" max="514" width="5" style="3" customWidth="1"/>
    <col min="515" max="515" width="16.7265625" style="3" customWidth="1"/>
    <col min="516" max="516" width="19.7265625" style="3" customWidth="1"/>
    <col min="517" max="517" width="9.6328125" style="3" customWidth="1"/>
    <col min="518" max="518" width="14" style="3" customWidth="1"/>
    <col min="519" max="520" width="11.26953125" style="3" customWidth="1"/>
    <col min="521" max="522" width="36.26953125" style="3" customWidth="1"/>
    <col min="523" max="523" width="26.26953125" style="3" customWidth="1"/>
    <col min="524" max="769" width="9" style="3"/>
    <col min="770" max="770" width="5" style="3" customWidth="1"/>
    <col min="771" max="771" width="16.7265625" style="3" customWidth="1"/>
    <col min="772" max="772" width="19.7265625" style="3" customWidth="1"/>
    <col min="773" max="773" width="9.6328125" style="3" customWidth="1"/>
    <col min="774" max="774" width="14" style="3" customWidth="1"/>
    <col min="775" max="776" width="11.26953125" style="3" customWidth="1"/>
    <col min="777" max="778" width="36.26953125" style="3" customWidth="1"/>
    <col min="779" max="779" width="26.26953125" style="3" customWidth="1"/>
    <col min="780" max="1025" width="9" style="3"/>
    <col min="1026" max="1026" width="5" style="3" customWidth="1"/>
    <col min="1027" max="1027" width="16.7265625" style="3" customWidth="1"/>
    <col min="1028" max="1028" width="19.7265625" style="3" customWidth="1"/>
    <col min="1029" max="1029" width="9.6328125" style="3" customWidth="1"/>
    <col min="1030" max="1030" width="14" style="3" customWidth="1"/>
    <col min="1031" max="1032" width="11.26953125" style="3" customWidth="1"/>
    <col min="1033" max="1034" width="36.26953125" style="3" customWidth="1"/>
    <col min="1035" max="1035" width="26.26953125" style="3" customWidth="1"/>
    <col min="1036" max="1281" width="9" style="3"/>
    <col min="1282" max="1282" width="5" style="3" customWidth="1"/>
    <col min="1283" max="1283" width="16.7265625" style="3" customWidth="1"/>
    <col min="1284" max="1284" width="19.7265625" style="3" customWidth="1"/>
    <col min="1285" max="1285" width="9.6328125" style="3" customWidth="1"/>
    <col min="1286" max="1286" width="14" style="3" customWidth="1"/>
    <col min="1287" max="1288" width="11.26953125" style="3" customWidth="1"/>
    <col min="1289" max="1290" width="36.26953125" style="3" customWidth="1"/>
    <col min="1291" max="1291" width="26.26953125" style="3" customWidth="1"/>
    <col min="1292" max="1537" width="9" style="3"/>
    <col min="1538" max="1538" width="5" style="3" customWidth="1"/>
    <col min="1539" max="1539" width="16.7265625" style="3" customWidth="1"/>
    <col min="1540" max="1540" width="19.7265625" style="3" customWidth="1"/>
    <col min="1541" max="1541" width="9.6328125" style="3" customWidth="1"/>
    <col min="1542" max="1542" width="14" style="3" customWidth="1"/>
    <col min="1543" max="1544" width="11.26953125" style="3" customWidth="1"/>
    <col min="1545" max="1546" width="36.26953125" style="3" customWidth="1"/>
    <col min="1547" max="1547" width="26.26953125" style="3" customWidth="1"/>
    <col min="1548" max="1793" width="9" style="3"/>
    <col min="1794" max="1794" width="5" style="3" customWidth="1"/>
    <col min="1795" max="1795" width="16.7265625" style="3" customWidth="1"/>
    <col min="1796" max="1796" width="19.7265625" style="3" customWidth="1"/>
    <col min="1797" max="1797" width="9.6328125" style="3" customWidth="1"/>
    <col min="1798" max="1798" width="14" style="3" customWidth="1"/>
    <col min="1799" max="1800" width="11.26953125" style="3" customWidth="1"/>
    <col min="1801" max="1802" width="36.26953125" style="3" customWidth="1"/>
    <col min="1803" max="1803" width="26.26953125" style="3" customWidth="1"/>
    <col min="1804" max="2049" width="9" style="3"/>
    <col min="2050" max="2050" width="5" style="3" customWidth="1"/>
    <col min="2051" max="2051" width="16.7265625" style="3" customWidth="1"/>
    <col min="2052" max="2052" width="19.7265625" style="3" customWidth="1"/>
    <col min="2053" max="2053" width="9.6328125" style="3" customWidth="1"/>
    <col min="2054" max="2054" width="14" style="3" customWidth="1"/>
    <col min="2055" max="2056" width="11.26953125" style="3" customWidth="1"/>
    <col min="2057" max="2058" width="36.26953125" style="3" customWidth="1"/>
    <col min="2059" max="2059" width="26.26953125" style="3" customWidth="1"/>
    <col min="2060" max="2305" width="9" style="3"/>
    <col min="2306" max="2306" width="5" style="3" customWidth="1"/>
    <col min="2307" max="2307" width="16.7265625" style="3" customWidth="1"/>
    <col min="2308" max="2308" width="19.7265625" style="3" customWidth="1"/>
    <col min="2309" max="2309" width="9.6328125" style="3" customWidth="1"/>
    <col min="2310" max="2310" width="14" style="3" customWidth="1"/>
    <col min="2311" max="2312" width="11.26953125" style="3" customWidth="1"/>
    <col min="2313" max="2314" width="36.26953125" style="3" customWidth="1"/>
    <col min="2315" max="2315" width="26.26953125" style="3" customWidth="1"/>
    <col min="2316" max="2561" width="9" style="3"/>
    <col min="2562" max="2562" width="5" style="3" customWidth="1"/>
    <col min="2563" max="2563" width="16.7265625" style="3" customWidth="1"/>
    <col min="2564" max="2564" width="19.7265625" style="3" customWidth="1"/>
    <col min="2565" max="2565" width="9.6328125" style="3" customWidth="1"/>
    <col min="2566" max="2566" width="14" style="3" customWidth="1"/>
    <col min="2567" max="2568" width="11.26953125" style="3" customWidth="1"/>
    <col min="2569" max="2570" width="36.26953125" style="3" customWidth="1"/>
    <col min="2571" max="2571" width="26.26953125" style="3" customWidth="1"/>
    <col min="2572" max="2817" width="9" style="3"/>
    <col min="2818" max="2818" width="5" style="3" customWidth="1"/>
    <col min="2819" max="2819" width="16.7265625" style="3" customWidth="1"/>
    <col min="2820" max="2820" width="19.7265625" style="3" customWidth="1"/>
    <col min="2821" max="2821" width="9.6328125" style="3" customWidth="1"/>
    <col min="2822" max="2822" width="14" style="3" customWidth="1"/>
    <col min="2823" max="2824" width="11.26953125" style="3" customWidth="1"/>
    <col min="2825" max="2826" width="36.26953125" style="3" customWidth="1"/>
    <col min="2827" max="2827" width="26.26953125" style="3" customWidth="1"/>
    <col min="2828" max="3073" width="9" style="3"/>
    <col min="3074" max="3074" width="5" style="3" customWidth="1"/>
    <col min="3075" max="3075" width="16.7265625" style="3" customWidth="1"/>
    <col min="3076" max="3076" width="19.7265625" style="3" customWidth="1"/>
    <col min="3077" max="3077" width="9.6328125" style="3" customWidth="1"/>
    <col min="3078" max="3078" width="14" style="3" customWidth="1"/>
    <col min="3079" max="3080" width="11.26953125" style="3" customWidth="1"/>
    <col min="3081" max="3082" width="36.26953125" style="3" customWidth="1"/>
    <col min="3083" max="3083" width="26.26953125" style="3" customWidth="1"/>
    <col min="3084" max="3329" width="9" style="3"/>
    <col min="3330" max="3330" width="5" style="3" customWidth="1"/>
    <col min="3331" max="3331" width="16.7265625" style="3" customWidth="1"/>
    <col min="3332" max="3332" width="19.7265625" style="3" customWidth="1"/>
    <col min="3333" max="3333" width="9.6328125" style="3" customWidth="1"/>
    <col min="3334" max="3334" width="14" style="3" customWidth="1"/>
    <col min="3335" max="3336" width="11.26953125" style="3" customWidth="1"/>
    <col min="3337" max="3338" width="36.26953125" style="3" customWidth="1"/>
    <col min="3339" max="3339" width="26.26953125" style="3" customWidth="1"/>
    <col min="3340" max="3585" width="9" style="3"/>
    <col min="3586" max="3586" width="5" style="3" customWidth="1"/>
    <col min="3587" max="3587" width="16.7265625" style="3" customWidth="1"/>
    <col min="3588" max="3588" width="19.7265625" style="3" customWidth="1"/>
    <col min="3589" max="3589" width="9.6328125" style="3" customWidth="1"/>
    <col min="3590" max="3590" width="14" style="3" customWidth="1"/>
    <col min="3591" max="3592" width="11.26953125" style="3" customWidth="1"/>
    <col min="3593" max="3594" width="36.26953125" style="3" customWidth="1"/>
    <col min="3595" max="3595" width="26.26953125" style="3" customWidth="1"/>
    <col min="3596" max="3841" width="9" style="3"/>
    <col min="3842" max="3842" width="5" style="3" customWidth="1"/>
    <col min="3843" max="3843" width="16.7265625" style="3" customWidth="1"/>
    <col min="3844" max="3844" width="19.7265625" style="3" customWidth="1"/>
    <col min="3845" max="3845" width="9.6328125" style="3" customWidth="1"/>
    <col min="3846" max="3846" width="14" style="3" customWidth="1"/>
    <col min="3847" max="3848" width="11.26953125" style="3" customWidth="1"/>
    <col min="3849" max="3850" width="36.26953125" style="3" customWidth="1"/>
    <col min="3851" max="3851" width="26.26953125" style="3" customWidth="1"/>
    <col min="3852" max="4097" width="9" style="3"/>
    <col min="4098" max="4098" width="5" style="3" customWidth="1"/>
    <col min="4099" max="4099" width="16.7265625" style="3" customWidth="1"/>
    <col min="4100" max="4100" width="19.7265625" style="3" customWidth="1"/>
    <col min="4101" max="4101" width="9.6328125" style="3" customWidth="1"/>
    <col min="4102" max="4102" width="14" style="3" customWidth="1"/>
    <col min="4103" max="4104" width="11.26953125" style="3" customWidth="1"/>
    <col min="4105" max="4106" width="36.26953125" style="3" customWidth="1"/>
    <col min="4107" max="4107" width="26.26953125" style="3" customWidth="1"/>
    <col min="4108" max="4353" width="9" style="3"/>
    <col min="4354" max="4354" width="5" style="3" customWidth="1"/>
    <col min="4355" max="4355" width="16.7265625" style="3" customWidth="1"/>
    <col min="4356" max="4356" width="19.7265625" style="3" customWidth="1"/>
    <col min="4357" max="4357" width="9.6328125" style="3" customWidth="1"/>
    <col min="4358" max="4358" width="14" style="3" customWidth="1"/>
    <col min="4359" max="4360" width="11.26953125" style="3" customWidth="1"/>
    <col min="4361" max="4362" width="36.26953125" style="3" customWidth="1"/>
    <col min="4363" max="4363" width="26.26953125" style="3" customWidth="1"/>
    <col min="4364" max="4609" width="9" style="3"/>
    <col min="4610" max="4610" width="5" style="3" customWidth="1"/>
    <col min="4611" max="4611" width="16.7265625" style="3" customWidth="1"/>
    <col min="4612" max="4612" width="19.7265625" style="3" customWidth="1"/>
    <col min="4613" max="4613" width="9.6328125" style="3" customWidth="1"/>
    <col min="4614" max="4614" width="14" style="3" customWidth="1"/>
    <col min="4615" max="4616" width="11.26953125" style="3" customWidth="1"/>
    <col min="4617" max="4618" width="36.26953125" style="3" customWidth="1"/>
    <col min="4619" max="4619" width="26.26953125" style="3" customWidth="1"/>
    <col min="4620" max="4865" width="9" style="3"/>
    <col min="4866" max="4866" width="5" style="3" customWidth="1"/>
    <col min="4867" max="4867" width="16.7265625" style="3" customWidth="1"/>
    <col min="4868" max="4868" width="19.7265625" style="3" customWidth="1"/>
    <col min="4869" max="4869" width="9.6328125" style="3" customWidth="1"/>
    <col min="4870" max="4870" width="14" style="3" customWidth="1"/>
    <col min="4871" max="4872" width="11.26953125" style="3" customWidth="1"/>
    <col min="4873" max="4874" width="36.26953125" style="3" customWidth="1"/>
    <col min="4875" max="4875" width="26.26953125" style="3" customWidth="1"/>
    <col min="4876" max="5121" width="9" style="3"/>
    <col min="5122" max="5122" width="5" style="3" customWidth="1"/>
    <col min="5123" max="5123" width="16.7265625" style="3" customWidth="1"/>
    <col min="5124" max="5124" width="19.7265625" style="3" customWidth="1"/>
    <col min="5125" max="5125" width="9.6328125" style="3" customWidth="1"/>
    <col min="5126" max="5126" width="14" style="3" customWidth="1"/>
    <col min="5127" max="5128" width="11.26953125" style="3" customWidth="1"/>
    <col min="5129" max="5130" width="36.26953125" style="3" customWidth="1"/>
    <col min="5131" max="5131" width="26.26953125" style="3" customWidth="1"/>
    <col min="5132" max="5377" width="9" style="3"/>
    <col min="5378" max="5378" width="5" style="3" customWidth="1"/>
    <col min="5379" max="5379" width="16.7265625" style="3" customWidth="1"/>
    <col min="5380" max="5380" width="19.7265625" style="3" customWidth="1"/>
    <col min="5381" max="5381" width="9.6328125" style="3" customWidth="1"/>
    <col min="5382" max="5382" width="14" style="3" customWidth="1"/>
    <col min="5383" max="5384" width="11.26953125" style="3" customWidth="1"/>
    <col min="5385" max="5386" width="36.26953125" style="3" customWidth="1"/>
    <col min="5387" max="5387" width="26.26953125" style="3" customWidth="1"/>
    <col min="5388" max="5633" width="9" style="3"/>
    <col min="5634" max="5634" width="5" style="3" customWidth="1"/>
    <col min="5635" max="5635" width="16.7265625" style="3" customWidth="1"/>
    <col min="5636" max="5636" width="19.7265625" style="3" customWidth="1"/>
    <col min="5637" max="5637" width="9.6328125" style="3" customWidth="1"/>
    <col min="5638" max="5638" width="14" style="3" customWidth="1"/>
    <col min="5639" max="5640" width="11.26953125" style="3" customWidth="1"/>
    <col min="5641" max="5642" width="36.26953125" style="3" customWidth="1"/>
    <col min="5643" max="5643" width="26.26953125" style="3" customWidth="1"/>
    <col min="5644" max="5889" width="9" style="3"/>
    <col min="5890" max="5890" width="5" style="3" customWidth="1"/>
    <col min="5891" max="5891" width="16.7265625" style="3" customWidth="1"/>
    <col min="5892" max="5892" width="19.7265625" style="3" customWidth="1"/>
    <col min="5893" max="5893" width="9.6328125" style="3" customWidth="1"/>
    <col min="5894" max="5894" width="14" style="3" customWidth="1"/>
    <col min="5895" max="5896" width="11.26953125" style="3" customWidth="1"/>
    <col min="5897" max="5898" width="36.26953125" style="3" customWidth="1"/>
    <col min="5899" max="5899" width="26.26953125" style="3" customWidth="1"/>
    <col min="5900" max="6145" width="9" style="3"/>
    <col min="6146" max="6146" width="5" style="3" customWidth="1"/>
    <col min="6147" max="6147" width="16.7265625" style="3" customWidth="1"/>
    <col min="6148" max="6148" width="19.7265625" style="3" customWidth="1"/>
    <col min="6149" max="6149" width="9.6328125" style="3" customWidth="1"/>
    <col min="6150" max="6150" width="14" style="3" customWidth="1"/>
    <col min="6151" max="6152" width="11.26953125" style="3" customWidth="1"/>
    <col min="6153" max="6154" width="36.26953125" style="3" customWidth="1"/>
    <col min="6155" max="6155" width="26.26953125" style="3" customWidth="1"/>
    <col min="6156" max="6401" width="9" style="3"/>
    <col min="6402" max="6402" width="5" style="3" customWidth="1"/>
    <col min="6403" max="6403" width="16.7265625" style="3" customWidth="1"/>
    <col min="6404" max="6404" width="19.7265625" style="3" customWidth="1"/>
    <col min="6405" max="6405" width="9.6328125" style="3" customWidth="1"/>
    <col min="6406" max="6406" width="14" style="3" customWidth="1"/>
    <col min="6407" max="6408" width="11.26953125" style="3" customWidth="1"/>
    <col min="6409" max="6410" width="36.26953125" style="3" customWidth="1"/>
    <col min="6411" max="6411" width="26.26953125" style="3" customWidth="1"/>
    <col min="6412" max="6657" width="9" style="3"/>
    <col min="6658" max="6658" width="5" style="3" customWidth="1"/>
    <col min="6659" max="6659" width="16.7265625" style="3" customWidth="1"/>
    <col min="6660" max="6660" width="19.7265625" style="3" customWidth="1"/>
    <col min="6661" max="6661" width="9.6328125" style="3" customWidth="1"/>
    <col min="6662" max="6662" width="14" style="3" customWidth="1"/>
    <col min="6663" max="6664" width="11.26953125" style="3" customWidth="1"/>
    <col min="6665" max="6666" width="36.26953125" style="3" customWidth="1"/>
    <col min="6667" max="6667" width="26.26953125" style="3" customWidth="1"/>
    <col min="6668" max="6913" width="9" style="3"/>
    <col min="6914" max="6914" width="5" style="3" customWidth="1"/>
    <col min="6915" max="6915" width="16.7265625" style="3" customWidth="1"/>
    <col min="6916" max="6916" width="19.7265625" style="3" customWidth="1"/>
    <col min="6917" max="6917" width="9.6328125" style="3" customWidth="1"/>
    <col min="6918" max="6918" width="14" style="3" customWidth="1"/>
    <col min="6919" max="6920" width="11.26953125" style="3" customWidth="1"/>
    <col min="6921" max="6922" width="36.26953125" style="3" customWidth="1"/>
    <col min="6923" max="6923" width="26.26953125" style="3" customWidth="1"/>
    <col min="6924" max="7169" width="9" style="3"/>
    <col min="7170" max="7170" width="5" style="3" customWidth="1"/>
    <col min="7171" max="7171" width="16.7265625" style="3" customWidth="1"/>
    <col min="7172" max="7172" width="19.7265625" style="3" customWidth="1"/>
    <col min="7173" max="7173" width="9.6328125" style="3" customWidth="1"/>
    <col min="7174" max="7174" width="14" style="3" customWidth="1"/>
    <col min="7175" max="7176" width="11.26953125" style="3" customWidth="1"/>
    <col min="7177" max="7178" width="36.26953125" style="3" customWidth="1"/>
    <col min="7179" max="7179" width="26.26953125" style="3" customWidth="1"/>
    <col min="7180" max="7425" width="9" style="3"/>
    <col min="7426" max="7426" width="5" style="3" customWidth="1"/>
    <col min="7427" max="7427" width="16.7265625" style="3" customWidth="1"/>
    <col min="7428" max="7428" width="19.7265625" style="3" customWidth="1"/>
    <col min="7429" max="7429" width="9.6328125" style="3" customWidth="1"/>
    <col min="7430" max="7430" width="14" style="3" customWidth="1"/>
    <col min="7431" max="7432" width="11.26953125" style="3" customWidth="1"/>
    <col min="7433" max="7434" width="36.26953125" style="3" customWidth="1"/>
    <col min="7435" max="7435" width="26.26953125" style="3" customWidth="1"/>
    <col min="7436" max="7681" width="9" style="3"/>
    <col min="7682" max="7682" width="5" style="3" customWidth="1"/>
    <col min="7683" max="7683" width="16.7265625" style="3" customWidth="1"/>
    <col min="7684" max="7684" width="19.7265625" style="3" customWidth="1"/>
    <col min="7685" max="7685" width="9.6328125" style="3" customWidth="1"/>
    <col min="7686" max="7686" width="14" style="3" customWidth="1"/>
    <col min="7687" max="7688" width="11.26953125" style="3" customWidth="1"/>
    <col min="7689" max="7690" width="36.26953125" style="3" customWidth="1"/>
    <col min="7691" max="7691" width="26.26953125" style="3" customWidth="1"/>
    <col min="7692" max="7937" width="9" style="3"/>
    <col min="7938" max="7938" width="5" style="3" customWidth="1"/>
    <col min="7939" max="7939" width="16.7265625" style="3" customWidth="1"/>
    <col min="7940" max="7940" width="19.7265625" style="3" customWidth="1"/>
    <col min="7941" max="7941" width="9.6328125" style="3" customWidth="1"/>
    <col min="7942" max="7942" width="14" style="3" customWidth="1"/>
    <col min="7943" max="7944" width="11.26953125" style="3" customWidth="1"/>
    <col min="7945" max="7946" width="36.26953125" style="3" customWidth="1"/>
    <col min="7947" max="7947" width="26.26953125" style="3" customWidth="1"/>
    <col min="7948" max="8193" width="9" style="3"/>
    <col min="8194" max="8194" width="5" style="3" customWidth="1"/>
    <col min="8195" max="8195" width="16.7265625" style="3" customWidth="1"/>
    <col min="8196" max="8196" width="19.7265625" style="3" customWidth="1"/>
    <col min="8197" max="8197" width="9.6328125" style="3" customWidth="1"/>
    <col min="8198" max="8198" width="14" style="3" customWidth="1"/>
    <col min="8199" max="8200" width="11.26953125" style="3" customWidth="1"/>
    <col min="8201" max="8202" width="36.26953125" style="3" customWidth="1"/>
    <col min="8203" max="8203" width="26.26953125" style="3" customWidth="1"/>
    <col min="8204" max="8449" width="9" style="3"/>
    <col min="8450" max="8450" width="5" style="3" customWidth="1"/>
    <col min="8451" max="8451" width="16.7265625" style="3" customWidth="1"/>
    <col min="8452" max="8452" width="19.7265625" style="3" customWidth="1"/>
    <col min="8453" max="8453" width="9.6328125" style="3" customWidth="1"/>
    <col min="8454" max="8454" width="14" style="3" customWidth="1"/>
    <col min="8455" max="8456" width="11.26953125" style="3" customWidth="1"/>
    <col min="8457" max="8458" width="36.26953125" style="3" customWidth="1"/>
    <col min="8459" max="8459" width="26.26953125" style="3" customWidth="1"/>
    <col min="8460" max="8705" width="9" style="3"/>
    <col min="8706" max="8706" width="5" style="3" customWidth="1"/>
    <col min="8707" max="8707" width="16.7265625" style="3" customWidth="1"/>
    <col min="8708" max="8708" width="19.7265625" style="3" customWidth="1"/>
    <col min="8709" max="8709" width="9.6328125" style="3" customWidth="1"/>
    <col min="8710" max="8710" width="14" style="3" customWidth="1"/>
    <col min="8711" max="8712" width="11.26953125" style="3" customWidth="1"/>
    <col min="8713" max="8714" width="36.26953125" style="3" customWidth="1"/>
    <col min="8715" max="8715" width="26.26953125" style="3" customWidth="1"/>
    <col min="8716" max="8961" width="9" style="3"/>
    <col min="8962" max="8962" width="5" style="3" customWidth="1"/>
    <col min="8963" max="8963" width="16.7265625" style="3" customWidth="1"/>
    <col min="8964" max="8964" width="19.7265625" style="3" customWidth="1"/>
    <col min="8965" max="8965" width="9.6328125" style="3" customWidth="1"/>
    <col min="8966" max="8966" width="14" style="3" customWidth="1"/>
    <col min="8967" max="8968" width="11.26953125" style="3" customWidth="1"/>
    <col min="8969" max="8970" width="36.26953125" style="3" customWidth="1"/>
    <col min="8971" max="8971" width="26.26953125" style="3" customWidth="1"/>
    <col min="8972" max="9217" width="9" style="3"/>
    <col min="9218" max="9218" width="5" style="3" customWidth="1"/>
    <col min="9219" max="9219" width="16.7265625" style="3" customWidth="1"/>
    <col min="9220" max="9220" width="19.7265625" style="3" customWidth="1"/>
    <col min="9221" max="9221" width="9.6328125" style="3" customWidth="1"/>
    <col min="9222" max="9222" width="14" style="3" customWidth="1"/>
    <col min="9223" max="9224" width="11.26953125" style="3" customWidth="1"/>
    <col min="9225" max="9226" width="36.26953125" style="3" customWidth="1"/>
    <col min="9227" max="9227" width="26.26953125" style="3" customWidth="1"/>
    <col min="9228" max="9473" width="9" style="3"/>
    <col min="9474" max="9474" width="5" style="3" customWidth="1"/>
    <col min="9475" max="9475" width="16.7265625" style="3" customWidth="1"/>
    <col min="9476" max="9476" width="19.7265625" style="3" customWidth="1"/>
    <col min="9477" max="9477" width="9.6328125" style="3" customWidth="1"/>
    <col min="9478" max="9478" width="14" style="3" customWidth="1"/>
    <col min="9479" max="9480" width="11.26953125" style="3" customWidth="1"/>
    <col min="9481" max="9482" width="36.26953125" style="3" customWidth="1"/>
    <col min="9483" max="9483" width="26.26953125" style="3" customWidth="1"/>
    <col min="9484" max="9729" width="9" style="3"/>
    <col min="9730" max="9730" width="5" style="3" customWidth="1"/>
    <col min="9731" max="9731" width="16.7265625" style="3" customWidth="1"/>
    <col min="9732" max="9732" width="19.7265625" style="3" customWidth="1"/>
    <col min="9733" max="9733" width="9.6328125" style="3" customWidth="1"/>
    <col min="9734" max="9734" width="14" style="3" customWidth="1"/>
    <col min="9735" max="9736" width="11.26953125" style="3" customWidth="1"/>
    <col min="9737" max="9738" width="36.26953125" style="3" customWidth="1"/>
    <col min="9739" max="9739" width="26.26953125" style="3" customWidth="1"/>
    <col min="9740" max="9985" width="9" style="3"/>
    <col min="9986" max="9986" width="5" style="3" customWidth="1"/>
    <col min="9987" max="9987" width="16.7265625" style="3" customWidth="1"/>
    <col min="9988" max="9988" width="19.7265625" style="3" customWidth="1"/>
    <col min="9989" max="9989" width="9.6328125" style="3" customWidth="1"/>
    <col min="9990" max="9990" width="14" style="3" customWidth="1"/>
    <col min="9991" max="9992" width="11.26953125" style="3" customWidth="1"/>
    <col min="9993" max="9994" width="36.26953125" style="3" customWidth="1"/>
    <col min="9995" max="9995" width="26.26953125" style="3" customWidth="1"/>
    <col min="9996" max="10241" width="9" style="3"/>
    <col min="10242" max="10242" width="5" style="3" customWidth="1"/>
    <col min="10243" max="10243" width="16.7265625" style="3" customWidth="1"/>
    <col min="10244" max="10244" width="19.7265625" style="3" customWidth="1"/>
    <col min="10245" max="10245" width="9.6328125" style="3" customWidth="1"/>
    <col min="10246" max="10246" width="14" style="3" customWidth="1"/>
    <col min="10247" max="10248" width="11.26953125" style="3" customWidth="1"/>
    <col min="10249" max="10250" width="36.26953125" style="3" customWidth="1"/>
    <col min="10251" max="10251" width="26.26953125" style="3" customWidth="1"/>
    <col min="10252" max="10497" width="9" style="3"/>
    <col min="10498" max="10498" width="5" style="3" customWidth="1"/>
    <col min="10499" max="10499" width="16.7265625" style="3" customWidth="1"/>
    <col min="10500" max="10500" width="19.7265625" style="3" customWidth="1"/>
    <col min="10501" max="10501" width="9.6328125" style="3" customWidth="1"/>
    <col min="10502" max="10502" width="14" style="3" customWidth="1"/>
    <col min="10503" max="10504" width="11.26953125" style="3" customWidth="1"/>
    <col min="10505" max="10506" width="36.26953125" style="3" customWidth="1"/>
    <col min="10507" max="10507" width="26.26953125" style="3" customWidth="1"/>
    <col min="10508" max="10753" width="9" style="3"/>
    <col min="10754" max="10754" width="5" style="3" customWidth="1"/>
    <col min="10755" max="10755" width="16.7265625" style="3" customWidth="1"/>
    <col min="10756" max="10756" width="19.7265625" style="3" customWidth="1"/>
    <col min="10757" max="10757" width="9.6328125" style="3" customWidth="1"/>
    <col min="10758" max="10758" width="14" style="3" customWidth="1"/>
    <col min="10759" max="10760" width="11.26953125" style="3" customWidth="1"/>
    <col min="10761" max="10762" width="36.26953125" style="3" customWidth="1"/>
    <col min="10763" max="10763" width="26.26953125" style="3" customWidth="1"/>
    <col min="10764" max="11009" width="9" style="3"/>
    <col min="11010" max="11010" width="5" style="3" customWidth="1"/>
    <col min="11011" max="11011" width="16.7265625" style="3" customWidth="1"/>
    <col min="11012" max="11012" width="19.7265625" style="3" customWidth="1"/>
    <col min="11013" max="11013" width="9.6328125" style="3" customWidth="1"/>
    <col min="11014" max="11014" width="14" style="3" customWidth="1"/>
    <col min="11015" max="11016" width="11.26953125" style="3" customWidth="1"/>
    <col min="11017" max="11018" width="36.26953125" style="3" customWidth="1"/>
    <col min="11019" max="11019" width="26.26953125" style="3" customWidth="1"/>
    <col min="11020" max="11265" width="9" style="3"/>
    <col min="11266" max="11266" width="5" style="3" customWidth="1"/>
    <col min="11267" max="11267" width="16.7265625" style="3" customWidth="1"/>
    <col min="11268" max="11268" width="19.7265625" style="3" customWidth="1"/>
    <col min="11269" max="11269" width="9.6328125" style="3" customWidth="1"/>
    <col min="11270" max="11270" width="14" style="3" customWidth="1"/>
    <col min="11271" max="11272" width="11.26953125" style="3" customWidth="1"/>
    <col min="11273" max="11274" width="36.26953125" style="3" customWidth="1"/>
    <col min="11275" max="11275" width="26.26953125" style="3" customWidth="1"/>
    <col min="11276" max="11521" width="9" style="3"/>
    <col min="11522" max="11522" width="5" style="3" customWidth="1"/>
    <col min="11523" max="11523" width="16.7265625" style="3" customWidth="1"/>
    <col min="11524" max="11524" width="19.7265625" style="3" customWidth="1"/>
    <col min="11525" max="11525" width="9.6328125" style="3" customWidth="1"/>
    <col min="11526" max="11526" width="14" style="3" customWidth="1"/>
    <col min="11527" max="11528" width="11.26953125" style="3" customWidth="1"/>
    <col min="11529" max="11530" width="36.26953125" style="3" customWidth="1"/>
    <col min="11531" max="11531" width="26.26953125" style="3" customWidth="1"/>
    <col min="11532" max="11777" width="9" style="3"/>
    <col min="11778" max="11778" width="5" style="3" customWidth="1"/>
    <col min="11779" max="11779" width="16.7265625" style="3" customWidth="1"/>
    <col min="11780" max="11780" width="19.7265625" style="3" customWidth="1"/>
    <col min="11781" max="11781" width="9.6328125" style="3" customWidth="1"/>
    <col min="11782" max="11782" width="14" style="3" customWidth="1"/>
    <col min="11783" max="11784" width="11.26953125" style="3" customWidth="1"/>
    <col min="11785" max="11786" width="36.26953125" style="3" customWidth="1"/>
    <col min="11787" max="11787" width="26.26953125" style="3" customWidth="1"/>
    <col min="11788" max="12033" width="9" style="3"/>
    <col min="12034" max="12034" width="5" style="3" customWidth="1"/>
    <col min="12035" max="12035" width="16.7265625" style="3" customWidth="1"/>
    <col min="12036" max="12036" width="19.7265625" style="3" customWidth="1"/>
    <col min="12037" max="12037" width="9.6328125" style="3" customWidth="1"/>
    <col min="12038" max="12038" width="14" style="3" customWidth="1"/>
    <col min="12039" max="12040" width="11.26953125" style="3" customWidth="1"/>
    <col min="12041" max="12042" width="36.26953125" style="3" customWidth="1"/>
    <col min="12043" max="12043" width="26.26953125" style="3" customWidth="1"/>
    <col min="12044" max="12289" width="9" style="3"/>
    <col min="12290" max="12290" width="5" style="3" customWidth="1"/>
    <col min="12291" max="12291" width="16.7265625" style="3" customWidth="1"/>
    <col min="12292" max="12292" width="19.7265625" style="3" customWidth="1"/>
    <col min="12293" max="12293" width="9.6328125" style="3" customWidth="1"/>
    <col min="12294" max="12294" width="14" style="3" customWidth="1"/>
    <col min="12295" max="12296" width="11.26953125" style="3" customWidth="1"/>
    <col min="12297" max="12298" width="36.26953125" style="3" customWidth="1"/>
    <col min="12299" max="12299" width="26.26953125" style="3" customWidth="1"/>
    <col min="12300" max="12545" width="9" style="3"/>
    <col min="12546" max="12546" width="5" style="3" customWidth="1"/>
    <col min="12547" max="12547" width="16.7265625" style="3" customWidth="1"/>
    <col min="12548" max="12548" width="19.7265625" style="3" customWidth="1"/>
    <col min="12549" max="12549" width="9.6328125" style="3" customWidth="1"/>
    <col min="12550" max="12550" width="14" style="3" customWidth="1"/>
    <col min="12551" max="12552" width="11.26953125" style="3" customWidth="1"/>
    <col min="12553" max="12554" width="36.26953125" style="3" customWidth="1"/>
    <col min="12555" max="12555" width="26.26953125" style="3" customWidth="1"/>
    <col min="12556" max="12801" width="9" style="3"/>
    <col min="12802" max="12802" width="5" style="3" customWidth="1"/>
    <col min="12803" max="12803" width="16.7265625" style="3" customWidth="1"/>
    <col min="12804" max="12804" width="19.7265625" style="3" customWidth="1"/>
    <col min="12805" max="12805" width="9.6328125" style="3" customWidth="1"/>
    <col min="12806" max="12806" width="14" style="3" customWidth="1"/>
    <col min="12807" max="12808" width="11.26953125" style="3" customWidth="1"/>
    <col min="12809" max="12810" width="36.26953125" style="3" customWidth="1"/>
    <col min="12811" max="12811" width="26.26953125" style="3" customWidth="1"/>
    <col min="12812" max="13057" width="9" style="3"/>
    <col min="13058" max="13058" width="5" style="3" customWidth="1"/>
    <col min="13059" max="13059" width="16.7265625" style="3" customWidth="1"/>
    <col min="13060" max="13060" width="19.7265625" style="3" customWidth="1"/>
    <col min="13061" max="13061" width="9.6328125" style="3" customWidth="1"/>
    <col min="13062" max="13062" width="14" style="3" customWidth="1"/>
    <col min="13063" max="13064" width="11.26953125" style="3" customWidth="1"/>
    <col min="13065" max="13066" width="36.26953125" style="3" customWidth="1"/>
    <col min="13067" max="13067" width="26.26953125" style="3" customWidth="1"/>
    <col min="13068" max="13313" width="9" style="3"/>
    <col min="13314" max="13314" width="5" style="3" customWidth="1"/>
    <col min="13315" max="13315" width="16.7265625" style="3" customWidth="1"/>
    <col min="13316" max="13316" width="19.7265625" style="3" customWidth="1"/>
    <col min="13317" max="13317" width="9.6328125" style="3" customWidth="1"/>
    <col min="13318" max="13318" width="14" style="3" customWidth="1"/>
    <col min="13319" max="13320" width="11.26953125" style="3" customWidth="1"/>
    <col min="13321" max="13322" width="36.26953125" style="3" customWidth="1"/>
    <col min="13323" max="13323" width="26.26953125" style="3" customWidth="1"/>
    <col min="13324" max="13569" width="9" style="3"/>
    <col min="13570" max="13570" width="5" style="3" customWidth="1"/>
    <col min="13571" max="13571" width="16.7265625" style="3" customWidth="1"/>
    <col min="13572" max="13572" width="19.7265625" style="3" customWidth="1"/>
    <col min="13573" max="13573" width="9.6328125" style="3" customWidth="1"/>
    <col min="13574" max="13574" width="14" style="3" customWidth="1"/>
    <col min="13575" max="13576" width="11.26953125" style="3" customWidth="1"/>
    <col min="13577" max="13578" width="36.26953125" style="3" customWidth="1"/>
    <col min="13579" max="13579" width="26.26953125" style="3" customWidth="1"/>
    <col min="13580" max="13825" width="9" style="3"/>
    <col min="13826" max="13826" width="5" style="3" customWidth="1"/>
    <col min="13827" max="13827" width="16.7265625" style="3" customWidth="1"/>
    <col min="13828" max="13828" width="19.7265625" style="3" customWidth="1"/>
    <col min="13829" max="13829" width="9.6328125" style="3" customWidth="1"/>
    <col min="13830" max="13830" width="14" style="3" customWidth="1"/>
    <col min="13831" max="13832" width="11.26953125" style="3" customWidth="1"/>
    <col min="13833" max="13834" width="36.26953125" style="3" customWidth="1"/>
    <col min="13835" max="13835" width="26.26953125" style="3" customWidth="1"/>
    <col min="13836" max="14081" width="9" style="3"/>
    <col min="14082" max="14082" width="5" style="3" customWidth="1"/>
    <col min="14083" max="14083" width="16.7265625" style="3" customWidth="1"/>
    <col min="14084" max="14084" width="19.7265625" style="3" customWidth="1"/>
    <col min="14085" max="14085" width="9.6328125" style="3" customWidth="1"/>
    <col min="14086" max="14086" width="14" style="3" customWidth="1"/>
    <col min="14087" max="14088" width="11.26953125" style="3" customWidth="1"/>
    <col min="14089" max="14090" width="36.26953125" style="3" customWidth="1"/>
    <col min="14091" max="14091" width="26.26953125" style="3" customWidth="1"/>
    <col min="14092" max="14337" width="9" style="3"/>
    <col min="14338" max="14338" width="5" style="3" customWidth="1"/>
    <col min="14339" max="14339" width="16.7265625" style="3" customWidth="1"/>
    <col min="14340" max="14340" width="19.7265625" style="3" customWidth="1"/>
    <col min="14341" max="14341" width="9.6328125" style="3" customWidth="1"/>
    <col min="14342" max="14342" width="14" style="3" customWidth="1"/>
    <col min="14343" max="14344" width="11.26953125" style="3" customWidth="1"/>
    <col min="14345" max="14346" width="36.26953125" style="3" customWidth="1"/>
    <col min="14347" max="14347" width="26.26953125" style="3" customWidth="1"/>
    <col min="14348" max="14593" width="9" style="3"/>
    <col min="14594" max="14594" width="5" style="3" customWidth="1"/>
    <col min="14595" max="14595" width="16.7265625" style="3" customWidth="1"/>
    <col min="14596" max="14596" width="19.7265625" style="3" customWidth="1"/>
    <col min="14597" max="14597" width="9.6328125" style="3" customWidth="1"/>
    <col min="14598" max="14598" width="14" style="3" customWidth="1"/>
    <col min="14599" max="14600" width="11.26953125" style="3" customWidth="1"/>
    <col min="14601" max="14602" width="36.26953125" style="3" customWidth="1"/>
    <col min="14603" max="14603" width="26.26953125" style="3" customWidth="1"/>
    <col min="14604" max="14849" width="9" style="3"/>
    <col min="14850" max="14850" width="5" style="3" customWidth="1"/>
    <col min="14851" max="14851" width="16.7265625" style="3" customWidth="1"/>
    <col min="14852" max="14852" width="19.7265625" style="3" customWidth="1"/>
    <col min="14853" max="14853" width="9.6328125" style="3" customWidth="1"/>
    <col min="14854" max="14854" width="14" style="3" customWidth="1"/>
    <col min="14855" max="14856" width="11.26953125" style="3" customWidth="1"/>
    <col min="14857" max="14858" width="36.26953125" style="3" customWidth="1"/>
    <col min="14859" max="14859" width="26.26953125" style="3" customWidth="1"/>
    <col min="14860" max="15105" width="9" style="3"/>
    <col min="15106" max="15106" width="5" style="3" customWidth="1"/>
    <col min="15107" max="15107" width="16.7265625" style="3" customWidth="1"/>
    <col min="15108" max="15108" width="19.7265625" style="3" customWidth="1"/>
    <col min="15109" max="15109" width="9.6328125" style="3" customWidth="1"/>
    <col min="15110" max="15110" width="14" style="3" customWidth="1"/>
    <col min="15111" max="15112" width="11.26953125" style="3" customWidth="1"/>
    <col min="15113" max="15114" width="36.26953125" style="3" customWidth="1"/>
    <col min="15115" max="15115" width="26.26953125" style="3" customWidth="1"/>
    <col min="15116" max="15361" width="9" style="3"/>
    <col min="15362" max="15362" width="5" style="3" customWidth="1"/>
    <col min="15363" max="15363" width="16.7265625" style="3" customWidth="1"/>
    <col min="15364" max="15364" width="19.7265625" style="3" customWidth="1"/>
    <col min="15365" max="15365" width="9.6328125" style="3" customWidth="1"/>
    <col min="15366" max="15366" width="14" style="3" customWidth="1"/>
    <col min="15367" max="15368" width="11.26953125" style="3" customWidth="1"/>
    <col min="15369" max="15370" width="36.26953125" style="3" customWidth="1"/>
    <col min="15371" max="15371" width="26.26953125" style="3" customWidth="1"/>
    <col min="15372" max="15617" width="9" style="3"/>
    <col min="15618" max="15618" width="5" style="3" customWidth="1"/>
    <col min="15619" max="15619" width="16.7265625" style="3" customWidth="1"/>
    <col min="15620" max="15620" width="19.7265625" style="3" customWidth="1"/>
    <col min="15621" max="15621" width="9.6328125" style="3" customWidth="1"/>
    <col min="15622" max="15622" width="14" style="3" customWidth="1"/>
    <col min="15623" max="15624" width="11.26953125" style="3" customWidth="1"/>
    <col min="15625" max="15626" width="36.26953125" style="3" customWidth="1"/>
    <col min="15627" max="15627" width="26.26953125" style="3" customWidth="1"/>
    <col min="15628" max="15873" width="9" style="3"/>
    <col min="15874" max="15874" width="5" style="3" customWidth="1"/>
    <col min="15875" max="15875" width="16.7265625" style="3" customWidth="1"/>
    <col min="15876" max="15876" width="19.7265625" style="3" customWidth="1"/>
    <col min="15877" max="15877" width="9.6328125" style="3" customWidth="1"/>
    <col min="15878" max="15878" width="14" style="3" customWidth="1"/>
    <col min="15879" max="15880" width="11.26953125" style="3" customWidth="1"/>
    <col min="15881" max="15882" width="36.26953125" style="3" customWidth="1"/>
    <col min="15883" max="15883" width="26.26953125" style="3" customWidth="1"/>
    <col min="15884" max="16129" width="9" style="3"/>
    <col min="16130" max="16130" width="5" style="3" customWidth="1"/>
    <col min="16131" max="16131" width="16.7265625" style="3" customWidth="1"/>
    <col min="16132" max="16132" width="19.7265625" style="3" customWidth="1"/>
    <col min="16133" max="16133" width="9.6328125" style="3" customWidth="1"/>
    <col min="16134" max="16134" width="14" style="3" customWidth="1"/>
    <col min="16135" max="16136" width="11.26953125" style="3" customWidth="1"/>
    <col min="16137" max="16138" width="36.26953125" style="3" customWidth="1"/>
    <col min="16139" max="16139" width="26.26953125" style="3" customWidth="1"/>
    <col min="16140" max="16384" width="9" style="3"/>
  </cols>
  <sheetData>
    <row r="1" spans="1:13" customFormat="1" ht="27.75" customHeight="1">
      <c r="B1" s="52" t="s">
        <v>53</v>
      </c>
    </row>
    <row r="2" spans="1:13" customFormat="1" ht="7.5" customHeight="1">
      <c r="B2" s="52"/>
    </row>
    <row r="3" spans="1:13" ht="19.5" customHeight="1">
      <c r="A3" s="3" t="s">
        <v>14</v>
      </c>
    </row>
    <row r="4" spans="1:13">
      <c r="B4" s="3" t="s">
        <v>32</v>
      </c>
      <c r="H4" s="9" t="s">
        <v>22</v>
      </c>
      <c r="J4" s="3"/>
    </row>
    <row r="5" spans="1:13">
      <c r="I5" s="108"/>
      <c r="J5" s="63" t="s">
        <v>21</v>
      </c>
      <c r="K5" s="65"/>
      <c r="L5" s="303" t="s">
        <v>59</v>
      </c>
      <c r="M5" s="304"/>
    </row>
    <row r="6" spans="1:13" ht="27.75" customHeight="1">
      <c r="H6" s="9"/>
      <c r="I6" s="107"/>
      <c r="J6" s="5" t="s">
        <v>26</v>
      </c>
      <c r="K6" s="40"/>
      <c r="L6" s="305">
        <v>1000</v>
      </c>
      <c r="M6" s="306"/>
    </row>
    <row r="7" spans="1:13" ht="30" customHeight="1">
      <c r="B7" s="307" t="s">
        <v>9</v>
      </c>
      <c r="C7" s="308"/>
      <c r="D7" s="63" t="s">
        <v>21</v>
      </c>
      <c r="E7" s="64"/>
      <c r="F7" s="51" t="s">
        <v>23</v>
      </c>
      <c r="G7" s="34"/>
      <c r="I7" s="14" t="s">
        <v>9</v>
      </c>
      <c r="J7" s="63" t="s">
        <v>21</v>
      </c>
      <c r="K7" s="65"/>
      <c r="L7" s="303" t="s">
        <v>31</v>
      </c>
      <c r="M7" s="304"/>
    </row>
    <row r="8" spans="1:13" ht="21" customHeight="1">
      <c r="B8" s="297" t="s">
        <v>16</v>
      </c>
      <c r="C8" s="298"/>
      <c r="D8" s="6" t="s">
        <v>211</v>
      </c>
      <c r="E8" s="33"/>
      <c r="F8" s="7">
        <f>M30</f>
        <v>2149.4</v>
      </c>
      <c r="G8" s="35"/>
      <c r="I8" s="25" t="s">
        <v>16</v>
      </c>
      <c r="J8" s="6" t="s">
        <v>212</v>
      </c>
      <c r="K8" s="6"/>
      <c r="L8" s="299">
        <f>F8*$L$6/1000</f>
        <v>2149.4</v>
      </c>
      <c r="M8" s="300"/>
    </row>
    <row r="9" spans="1:13" ht="21" customHeight="1">
      <c r="B9" s="297" t="s">
        <v>17</v>
      </c>
      <c r="C9" s="298"/>
      <c r="D9" s="6" t="s">
        <v>24</v>
      </c>
      <c r="E9" s="33"/>
      <c r="F9" s="7">
        <f>M36</f>
        <v>2138.6</v>
      </c>
      <c r="G9" s="35"/>
      <c r="I9" s="25" t="s">
        <v>17</v>
      </c>
      <c r="J9" s="6" t="s">
        <v>24</v>
      </c>
      <c r="K9" s="6"/>
      <c r="L9" s="299">
        <f>F9*$L$6/1000</f>
        <v>2138.6</v>
      </c>
      <c r="M9" s="300"/>
    </row>
    <row r="10" spans="1:13" ht="21" customHeight="1">
      <c r="B10" s="297" t="s">
        <v>19</v>
      </c>
      <c r="C10" s="298"/>
      <c r="D10" s="6" t="s">
        <v>27</v>
      </c>
      <c r="E10" s="33"/>
      <c r="F10" s="7">
        <f>M50</f>
        <v>2135.2199999999998</v>
      </c>
      <c r="G10" s="35"/>
      <c r="I10" s="25" t="s">
        <v>19</v>
      </c>
      <c r="J10" s="6" t="s">
        <v>27</v>
      </c>
      <c r="K10" s="6"/>
      <c r="L10" s="299">
        <f>F10*$L$6/1000</f>
        <v>2135.2199999999998</v>
      </c>
      <c r="M10" s="300"/>
    </row>
    <row r="11" spans="1:13" ht="21" customHeight="1" thickBot="1">
      <c r="B11" s="301" t="s">
        <v>20</v>
      </c>
      <c r="C11" s="302"/>
      <c r="D11" s="41" t="s">
        <v>213</v>
      </c>
      <c r="E11" s="42"/>
      <c r="F11" s="43">
        <f>M55</f>
        <v>41.68</v>
      </c>
      <c r="G11" s="35"/>
      <c r="I11" s="49" t="s">
        <v>20</v>
      </c>
      <c r="J11" s="41" t="s">
        <v>213</v>
      </c>
      <c r="K11" s="41"/>
      <c r="L11" s="299">
        <f>F11*$L$6/1000</f>
        <v>41.68</v>
      </c>
      <c r="M11" s="300"/>
    </row>
    <row r="12" spans="1:13" ht="22.5" customHeight="1" thickTop="1">
      <c r="B12" s="293"/>
      <c r="C12" s="294"/>
      <c r="D12" s="44" t="s">
        <v>25</v>
      </c>
      <c r="E12" s="45"/>
      <c r="F12" s="46">
        <f>(F8+F9)-(F10+F11)</f>
        <v>2111.1000000000004</v>
      </c>
      <c r="G12" s="35"/>
      <c r="I12" s="47"/>
      <c r="J12" s="44" t="s">
        <v>25</v>
      </c>
      <c r="K12" s="48"/>
      <c r="L12" s="295">
        <f>(L8+L9)-(L10+L11)</f>
        <v>2111.1000000000004</v>
      </c>
      <c r="M12" s="296"/>
    </row>
    <row r="13" spans="1:13">
      <c r="D13" s="9"/>
      <c r="E13" s="8"/>
      <c r="F13" s="9"/>
      <c r="G13" s="13"/>
      <c r="H13" s="8"/>
      <c r="J13" s="3"/>
    </row>
    <row r="14" spans="1:13">
      <c r="E14" s="8"/>
      <c r="I14" s="8"/>
      <c r="J14" s="13"/>
      <c r="K14" s="8"/>
      <c r="L14" s="8"/>
    </row>
    <row r="15" spans="1:13">
      <c r="A15" s="3" t="s">
        <v>15</v>
      </c>
      <c r="D15" s="9"/>
      <c r="E15" s="8"/>
      <c r="F15" s="9"/>
      <c r="G15" s="13"/>
      <c r="H15" s="8"/>
      <c r="I15" s="10"/>
      <c r="J15" s="11"/>
      <c r="K15" s="10"/>
      <c r="L15" s="10"/>
      <c r="M15" s="12"/>
    </row>
    <row r="16" spans="1:13" ht="8.25" customHeight="1">
      <c r="D16" s="9"/>
      <c r="E16" s="8"/>
      <c r="F16" s="9"/>
      <c r="G16" s="13"/>
      <c r="H16" s="8"/>
      <c r="I16" s="10"/>
      <c r="J16" s="11"/>
      <c r="K16" s="10"/>
      <c r="L16" s="10"/>
      <c r="M16" s="12"/>
    </row>
    <row r="17" spans="2:14">
      <c r="D17" s="212"/>
      <c r="E17" s="28"/>
      <c r="F17" s="27"/>
      <c r="G17" s="13"/>
      <c r="H17" s="28"/>
      <c r="I17" s="10"/>
      <c r="J17" s="29"/>
      <c r="K17" s="10"/>
      <c r="L17" s="10"/>
      <c r="M17" s="12"/>
    </row>
    <row r="18" spans="2:14">
      <c r="D18" s="212"/>
      <c r="E18" s="28"/>
      <c r="F18" s="27"/>
      <c r="G18" s="13"/>
      <c r="H18" s="28"/>
      <c r="I18" s="10"/>
      <c r="J18" s="29"/>
      <c r="K18" s="10"/>
      <c r="L18" s="10"/>
      <c r="M18" s="12"/>
    </row>
    <row r="19" spans="2:14" ht="8.25" customHeight="1">
      <c r="D19" s="27"/>
      <c r="E19" s="28"/>
      <c r="F19" s="27"/>
      <c r="G19" s="13"/>
      <c r="H19" s="28"/>
      <c r="I19" s="10"/>
      <c r="J19" s="29"/>
      <c r="K19" s="10"/>
      <c r="L19" s="10"/>
      <c r="M19" s="12"/>
    </row>
    <row r="20" spans="2:14">
      <c r="B20" s="3" t="s">
        <v>210</v>
      </c>
    </row>
    <row r="21" spans="2:14" ht="7.5" customHeight="1" thickBot="1"/>
    <row r="22" spans="2:14">
      <c r="B22" s="281" t="s">
        <v>9</v>
      </c>
      <c r="C22" s="283" t="s">
        <v>8</v>
      </c>
      <c r="D22" s="66" t="s">
        <v>7</v>
      </c>
      <c r="E22" s="285" t="s">
        <v>6</v>
      </c>
      <c r="F22" s="286"/>
      <c r="G22" s="286"/>
      <c r="H22" s="287"/>
      <c r="I22" s="285" t="s">
        <v>0</v>
      </c>
      <c r="J22" s="286"/>
      <c r="K22" s="286"/>
      <c r="L22" s="287"/>
      <c r="M22" s="288" t="s">
        <v>23</v>
      </c>
    </row>
    <row r="23" spans="2:14" ht="17.25" customHeight="1">
      <c r="B23" s="282"/>
      <c r="C23" s="284"/>
      <c r="D23" s="67"/>
      <c r="E23" s="75" t="s">
        <v>34</v>
      </c>
      <c r="F23" s="14" t="s">
        <v>12</v>
      </c>
      <c r="G23" s="14" t="s">
        <v>2</v>
      </c>
      <c r="H23" s="14" t="s">
        <v>1</v>
      </c>
      <c r="I23" s="75" t="s">
        <v>34</v>
      </c>
      <c r="J23" s="32" t="s">
        <v>10</v>
      </c>
      <c r="K23" s="30" t="s">
        <v>3</v>
      </c>
      <c r="L23" s="31" t="s">
        <v>4</v>
      </c>
      <c r="M23" s="289"/>
    </row>
    <row r="24" spans="2:14" ht="26">
      <c r="B24" s="292" t="s">
        <v>16</v>
      </c>
      <c r="C24" s="21">
        <v>1</v>
      </c>
      <c r="D24" s="130" t="s">
        <v>39</v>
      </c>
      <c r="E24" s="73" t="str">
        <f>'データの根拠(例)'!E13</f>
        <v>A001</v>
      </c>
      <c r="F24" s="127" t="str">
        <f>'データの根拠(例)'!F13</f>
        <v>ごみ1tあたりの輸送量</v>
      </c>
      <c r="G24" s="218">
        <f>'データの根拠(例)'!G13</f>
        <v>30</v>
      </c>
      <c r="H24" s="73" t="str">
        <f>'データの根拠(例)'!H13</f>
        <v>tkm</v>
      </c>
      <c r="I24" s="73" t="str">
        <f>'データの根拠(例)'!E14</f>
        <v>A002</v>
      </c>
      <c r="J24" s="209" t="str">
        <f>'データの根拠(例)'!F14</f>
        <v>1tkmあたりのCO2排出量</v>
      </c>
      <c r="K24" s="89">
        <f>'データの根拠(例)'!G14</f>
        <v>0.51</v>
      </c>
      <c r="L24" s="73" t="str">
        <f>'データの根拠(例)'!H14</f>
        <v>kg-CO2/tkm</v>
      </c>
      <c r="M24" s="53">
        <f t="shared" ref="M24:M29" si="0">G24*K24</f>
        <v>15.3</v>
      </c>
    </row>
    <row r="25" spans="2:14" ht="31.5" customHeight="1">
      <c r="B25" s="279"/>
      <c r="C25" s="317">
        <v>2</v>
      </c>
      <c r="D25" s="319" t="s">
        <v>70</v>
      </c>
      <c r="E25" s="18" t="str">
        <f>'データの根拠(例)'!E20</f>
        <v>A003</v>
      </c>
      <c r="F25" s="18" t="str">
        <f>'データの根拠(例)'!F20</f>
        <v>ごみ1t当たりの廃プラ含有量(b)</v>
      </c>
      <c r="G25" s="85">
        <f>'データの根拠(例)'!G20</f>
        <v>800</v>
      </c>
      <c r="H25" s="16" t="str">
        <f>'データの根拠(例)'!H20</f>
        <v>kg/ごみｔ</v>
      </c>
      <c r="I25" s="18" t="str">
        <f>'データの根拠(例)'!E21</f>
        <v>A004</v>
      </c>
      <c r="J25" s="18" t="str">
        <f>'データの根拠(例)'!F21</f>
        <v>焼却時の廃プラ1kg当たりのCO2排出量 (c)</v>
      </c>
      <c r="K25" s="88">
        <f>'データの根拠(例)'!G21</f>
        <v>2.5499999999999998</v>
      </c>
      <c r="L25" s="18" t="str">
        <f>'データの根拠(例)'!H21</f>
        <v>kg-CO2/kg</v>
      </c>
      <c r="M25" s="87">
        <f t="shared" si="0"/>
        <v>2039.9999999999998</v>
      </c>
    </row>
    <row r="26" spans="2:14" ht="26">
      <c r="B26" s="279"/>
      <c r="C26" s="318"/>
      <c r="D26" s="320"/>
      <c r="E26" s="106" t="str">
        <f>'データの根拠(例)'!E26</f>
        <v>A005</v>
      </c>
      <c r="F26" s="127" t="str">
        <f>'データの根拠(例)'!F26</f>
        <v>ごみ1tあたりの電気使用量 (g)</v>
      </c>
      <c r="G26" s="85">
        <f>'データの根拠(例)'!G26</f>
        <v>150</v>
      </c>
      <c r="H26" s="73" t="str">
        <f>'データの根拠(例)'!H26</f>
        <v>kwh/ごみｔ</v>
      </c>
      <c r="I26" s="73" t="str">
        <f>'データの根拠(例)'!E27</f>
        <v>A006</v>
      </c>
      <c r="J26" s="129" t="str">
        <f>'データの根拠(例)'!F27</f>
        <v>1kWh当たりのCO2排出量(h)</v>
      </c>
      <c r="K26" s="219">
        <f>'データの根拠(例)'!G27</f>
        <v>0.52100000000000002</v>
      </c>
      <c r="L26" s="73" t="str">
        <f>'データの根拠(例)'!H27</f>
        <v>kg-CO2/kwh</v>
      </c>
      <c r="M26" s="87">
        <f t="shared" si="0"/>
        <v>78.150000000000006</v>
      </c>
    </row>
    <row r="27" spans="2:14" ht="26">
      <c r="B27" s="279"/>
      <c r="C27" s="312"/>
      <c r="D27" s="321"/>
      <c r="E27" s="106" t="str">
        <f>'データの根拠(例)'!E28</f>
        <v>A007</v>
      </c>
      <c r="F27" s="127" t="str">
        <f>'データの根拠(例)'!F28</f>
        <v>ごみ1ｔあたりの燃料使用量</v>
      </c>
      <c r="G27" s="128">
        <f>'データの根拠(例)'!G28</f>
        <v>5</v>
      </c>
      <c r="H27" s="73" t="str">
        <f>'データの根拠(例)'!H28</f>
        <v>L/ごみt</v>
      </c>
      <c r="I27" s="73" t="str">
        <f>'データの根拠(例)'!E29</f>
        <v>A008</v>
      </c>
      <c r="J27" s="129" t="str">
        <f>'データの根拠(例)'!F29</f>
        <v>A重油1L当たりのCO2排出量</v>
      </c>
      <c r="K27" s="219">
        <f>'データの根拠(例)'!G29</f>
        <v>2.71</v>
      </c>
      <c r="L27" s="73" t="str">
        <f>'データの根拠(例)'!H29</f>
        <v>kg-CO2/L</v>
      </c>
      <c r="M27" s="87">
        <f t="shared" si="0"/>
        <v>13.55</v>
      </c>
    </row>
    <row r="28" spans="2:14" ht="31.5" customHeight="1">
      <c r="B28" s="279"/>
      <c r="C28" s="21">
        <v>3</v>
      </c>
      <c r="D28" s="130" t="s">
        <v>39</v>
      </c>
      <c r="E28" s="73" t="str">
        <f>'データの根拠(例)'!E44</f>
        <v>A009</v>
      </c>
      <c r="F28" s="127" t="str">
        <f>'データの根拠(例)'!F44</f>
        <v>ごみ1tあたり焼却灰の輸送量</v>
      </c>
      <c r="G28" s="128">
        <f>'データの根拠(例)'!G44</f>
        <v>5</v>
      </c>
      <c r="H28" s="73" t="str">
        <f>'データの根拠(例)'!H44</f>
        <v>tkm</v>
      </c>
      <c r="I28" s="73" t="str">
        <f>'データの根拠(例)'!E45</f>
        <v>A010</v>
      </c>
      <c r="J28" s="129" t="str">
        <f>'データの根拠(例)'!F45</f>
        <v>1tkmあたりのCO2排出量</v>
      </c>
      <c r="K28" s="219">
        <f>'データの根拠(例)'!G45</f>
        <v>0.10100000000000001</v>
      </c>
      <c r="L28" s="73" t="str">
        <f>'データの根拠(例)'!H45</f>
        <v>kg-CO2/tkm</v>
      </c>
      <c r="M28" s="84">
        <f t="shared" si="0"/>
        <v>0.505</v>
      </c>
    </row>
    <row r="29" spans="2:14" ht="30" customHeight="1" thickBot="1">
      <c r="B29" s="280"/>
      <c r="C29" s="21">
        <v>4</v>
      </c>
      <c r="D29" s="130" t="s">
        <v>102</v>
      </c>
      <c r="E29" s="73" t="str">
        <f>'データの根拠(例)'!E48</f>
        <v>A011</v>
      </c>
      <c r="F29" s="127" t="str">
        <f>'データの根拠(例)'!F48</f>
        <v>ごみ1t当たりの焼却灰搬出量</v>
      </c>
      <c r="G29" s="85">
        <f>'データの根拠(例)'!G48</f>
        <v>50</v>
      </c>
      <c r="H29" s="73" t="str">
        <f>'データの根拠(例)'!H48</f>
        <v>kg/ごみt</v>
      </c>
      <c r="I29" s="73" t="str">
        <f>'データの根拠(例)'!E49</f>
        <v>A012</v>
      </c>
      <c r="J29" s="210" t="str">
        <f>'データの根拠(例)'!F49</f>
        <v>埋立時の1kg当たりのCO2排出量</v>
      </c>
      <c r="K29" s="219">
        <f>'データの根拠(例)'!G49</f>
        <v>3.7900000000000003E-2</v>
      </c>
      <c r="L29" s="73" t="str">
        <f>'データの根拠(例)'!H49</f>
        <v>kg-CO2/kg</v>
      </c>
      <c r="M29" s="87">
        <f t="shared" si="0"/>
        <v>1.8950000000000002</v>
      </c>
    </row>
    <row r="30" spans="2:14" ht="14" thickTop="1" thickBot="1">
      <c r="B30" s="54"/>
      <c r="C30" s="55" t="s">
        <v>5</v>
      </c>
      <c r="D30" s="56"/>
      <c r="E30" s="76"/>
      <c r="F30" s="58"/>
      <c r="G30" s="57"/>
      <c r="H30" s="57"/>
      <c r="I30" s="76"/>
      <c r="J30" s="58"/>
      <c r="K30" s="57"/>
      <c r="L30" s="57"/>
      <c r="M30" s="211">
        <f>SUM(M24:M29)</f>
        <v>2149.4</v>
      </c>
    </row>
    <row r="31" spans="2:14" ht="13.5" thickBot="1">
      <c r="N31" s="23"/>
    </row>
    <row r="32" spans="2:14" ht="13.5" customHeight="1">
      <c r="B32" s="281" t="s">
        <v>9</v>
      </c>
      <c r="C32" s="283" t="s">
        <v>8</v>
      </c>
      <c r="D32" s="66" t="s">
        <v>7</v>
      </c>
      <c r="E32" s="285" t="s">
        <v>6</v>
      </c>
      <c r="F32" s="286"/>
      <c r="G32" s="286"/>
      <c r="H32" s="287"/>
      <c r="I32" s="285" t="s">
        <v>0</v>
      </c>
      <c r="J32" s="286"/>
      <c r="K32" s="286"/>
      <c r="L32" s="287"/>
      <c r="M32" s="288" t="s">
        <v>23</v>
      </c>
    </row>
    <row r="33" spans="2:13" ht="17.25" customHeight="1">
      <c r="B33" s="282"/>
      <c r="C33" s="284"/>
      <c r="D33" s="67"/>
      <c r="E33" s="75" t="s">
        <v>34</v>
      </c>
      <c r="F33" s="14" t="s">
        <v>12</v>
      </c>
      <c r="G33" s="14" t="s">
        <v>2</v>
      </c>
      <c r="H33" s="14" t="s">
        <v>1</v>
      </c>
      <c r="I33" s="75" t="s">
        <v>34</v>
      </c>
      <c r="J33" s="32" t="s">
        <v>10</v>
      </c>
      <c r="K33" s="30" t="s">
        <v>3</v>
      </c>
      <c r="L33" s="31" t="s">
        <v>4</v>
      </c>
      <c r="M33" s="289"/>
    </row>
    <row r="34" spans="2:13" ht="26">
      <c r="B34" s="292" t="s">
        <v>17</v>
      </c>
      <c r="C34" s="311">
        <v>1</v>
      </c>
      <c r="D34" s="322" t="s">
        <v>182</v>
      </c>
      <c r="E34" s="73" t="str">
        <f>'データの根拠(例)'!E54</f>
        <v>C009</v>
      </c>
      <c r="F34" s="127" t="str">
        <f>'データの根拠(例)'!F54</f>
        <v>ごみ1t当たりのA品質油の利用量</v>
      </c>
      <c r="G34" s="254">
        <f>'データの根拠(例)'!G54</f>
        <v>300</v>
      </c>
      <c r="H34" s="73" t="str">
        <f>'データの根拠(例)'!H54</f>
        <v>L/ごみｔ</v>
      </c>
      <c r="I34" s="73" t="str">
        <f>'データの根拠(例)'!E56</f>
        <v>C011</v>
      </c>
      <c r="J34" s="209" t="str">
        <f>'データの根拠(例)'!F56</f>
        <v>A重油の1L当たりのCO2排出量</v>
      </c>
      <c r="K34" s="248">
        <f>'データの根拠(例)'!G56</f>
        <v>3.4</v>
      </c>
      <c r="L34" s="73" t="str">
        <f>'データの根拠(例)'!H56</f>
        <v>kg-CO2/L</v>
      </c>
      <c r="M34" s="53">
        <f>G34*K34</f>
        <v>1020</v>
      </c>
    </row>
    <row r="35" spans="2:13" ht="26.5" thickBot="1">
      <c r="B35" s="279"/>
      <c r="C35" s="315"/>
      <c r="D35" s="323"/>
      <c r="E35" s="73" t="str">
        <f>'データの根拠(例)'!E55</f>
        <v>C010</v>
      </c>
      <c r="F35" s="127" t="str">
        <f>'データの根拠(例)'!F55</f>
        <v>ごみ1t当たりのB品質油の製造量</v>
      </c>
      <c r="G35" s="85">
        <f>'データの根拠(例)'!G55</f>
        <v>340</v>
      </c>
      <c r="H35" s="73" t="str">
        <f>'データの根拠(例)'!H55</f>
        <v>L/ごみｔ</v>
      </c>
      <c r="I35" s="73" t="str">
        <f>'データの根拠(例)'!E57</f>
        <v>C012</v>
      </c>
      <c r="J35" s="127" t="str">
        <f>'データの根拠(例)'!F57</f>
        <v>灯油の1L当たりのCO2排出量</v>
      </c>
      <c r="K35" s="88">
        <f>'データの根拠(例)'!G57</f>
        <v>3.29</v>
      </c>
      <c r="L35" s="246" t="str">
        <f>'データの根拠(例)'!H57</f>
        <v>kg-CO2/L</v>
      </c>
      <c r="M35" s="53">
        <f>G35*K35</f>
        <v>1118.5999999999999</v>
      </c>
    </row>
    <row r="36" spans="2:13" ht="14" thickTop="1" thickBot="1">
      <c r="B36" s="54"/>
      <c r="C36" s="55" t="s">
        <v>5</v>
      </c>
      <c r="D36" s="56"/>
      <c r="E36" s="76"/>
      <c r="F36" s="58"/>
      <c r="G36" s="57"/>
      <c r="H36" s="57"/>
      <c r="I36" s="76"/>
      <c r="J36" s="58"/>
      <c r="K36" s="57"/>
      <c r="L36" s="57"/>
      <c r="M36" s="211">
        <f>SUM(M34:M35)</f>
        <v>2138.6</v>
      </c>
    </row>
    <row r="37" spans="2:13">
      <c r="B37" s="9"/>
      <c r="C37" s="36"/>
      <c r="D37" s="36"/>
      <c r="E37" s="37"/>
      <c r="F37" s="37"/>
      <c r="G37" s="37"/>
      <c r="H37" s="37"/>
      <c r="I37" s="37"/>
      <c r="J37" s="38"/>
      <c r="K37" s="37"/>
      <c r="L37" s="37"/>
      <c r="M37" s="39"/>
    </row>
    <row r="38" spans="2:13">
      <c r="B38" s="3" t="s">
        <v>56</v>
      </c>
    </row>
    <row r="39" spans="2:13" ht="8.25" customHeight="1" thickBot="1"/>
    <row r="40" spans="2:13" ht="13.5" customHeight="1">
      <c r="B40" s="281" t="s">
        <v>9</v>
      </c>
      <c r="C40" s="283" t="s">
        <v>8</v>
      </c>
      <c r="D40" s="66" t="s">
        <v>7</v>
      </c>
      <c r="E40" s="285" t="s">
        <v>6</v>
      </c>
      <c r="F40" s="286"/>
      <c r="G40" s="286"/>
      <c r="H40" s="287"/>
      <c r="I40" s="285" t="s">
        <v>0</v>
      </c>
      <c r="J40" s="286"/>
      <c r="K40" s="286"/>
      <c r="L40" s="287"/>
      <c r="M40" s="288" t="s">
        <v>23</v>
      </c>
    </row>
    <row r="41" spans="2:13" ht="18.75" customHeight="1">
      <c r="B41" s="282"/>
      <c r="C41" s="284"/>
      <c r="D41" s="67"/>
      <c r="E41" s="75" t="s">
        <v>34</v>
      </c>
      <c r="F41" s="14" t="s">
        <v>11</v>
      </c>
      <c r="G41" s="14" t="s">
        <v>2</v>
      </c>
      <c r="H41" s="14" t="s">
        <v>1</v>
      </c>
      <c r="I41" s="75" t="s">
        <v>34</v>
      </c>
      <c r="J41" s="14" t="s">
        <v>10</v>
      </c>
      <c r="K41" s="30" t="s">
        <v>3</v>
      </c>
      <c r="L41" s="30" t="s">
        <v>4</v>
      </c>
      <c r="M41" s="289"/>
    </row>
    <row r="42" spans="2:13" ht="26">
      <c r="B42" s="278" t="s">
        <v>19</v>
      </c>
      <c r="C42" s="21">
        <v>1</v>
      </c>
      <c r="D42" s="130" t="s">
        <v>39</v>
      </c>
      <c r="E42" s="73" t="str">
        <f>'データの根拠(例)'!Q13</f>
        <v>A001</v>
      </c>
      <c r="F42" s="127" t="str">
        <f>'データの根拠(例)'!R13</f>
        <v>ごみ1tあたりの輸送量</v>
      </c>
      <c r="G42" s="218">
        <f>'データの根拠(例)'!S13</f>
        <v>30</v>
      </c>
      <c r="H42" s="73" t="str">
        <f>'データの根拠(例)'!T13</f>
        <v>tkm</v>
      </c>
      <c r="I42" s="73" t="str">
        <f>'データの根拠(例)'!Q14</f>
        <v>A002</v>
      </c>
      <c r="J42" s="209" t="str">
        <f>'データの根拠(例)'!R14</f>
        <v>1tkmあたりのCO2排出量</v>
      </c>
      <c r="K42" s="89">
        <f>'データの根拠(例)'!S14</f>
        <v>0.51</v>
      </c>
      <c r="L42" s="73" t="str">
        <f>'データの根拠(例)'!T14</f>
        <v>kg-CO2/tkm</v>
      </c>
      <c r="M42" s="53">
        <f>G42*K42</f>
        <v>15.3</v>
      </c>
    </row>
    <row r="43" spans="2:13" ht="26">
      <c r="B43" s="279"/>
      <c r="C43" s="311">
        <v>2</v>
      </c>
      <c r="D43" s="313" t="s">
        <v>44</v>
      </c>
      <c r="E43" s="73" t="str">
        <f>'データの根拠(例)'!Q20</f>
        <v>C003</v>
      </c>
      <c r="F43" s="208" t="str">
        <f>'データの根拠(例)'!R20</f>
        <v>ごみ1t当たりの廃プラ含有量(b)</v>
      </c>
      <c r="G43" s="218">
        <f>'データの根拠(例)'!S20</f>
        <v>800</v>
      </c>
      <c r="H43" s="73" t="str">
        <f>'データの根拠(例)'!T20</f>
        <v>kg/ごみｔ</v>
      </c>
      <c r="I43" s="73" t="str">
        <f>'データの根拠(例)'!Q23</f>
        <v>C004</v>
      </c>
      <c r="J43" s="209" t="str">
        <f>'データの根拠(例)'!R23</f>
        <v>油化時の廃プラ1kg当たりのCO2排出量 (e)</v>
      </c>
      <c r="K43" s="247">
        <f>'データの根拠(例)'!S23</f>
        <v>0.51</v>
      </c>
      <c r="L43" s="73" t="str">
        <f>'データの根拠(例)'!T23</f>
        <v>kg-CO2/kg</v>
      </c>
      <c r="M43" s="53">
        <f t="shared" ref="M43:M49" si="1">G43*K43</f>
        <v>408</v>
      </c>
    </row>
    <row r="44" spans="2:13" ht="26">
      <c r="B44" s="279"/>
      <c r="C44" s="312"/>
      <c r="D44" s="314"/>
      <c r="E44" s="73" t="str">
        <f>'データの根拠(例)'!Q24</f>
        <v>C005</v>
      </c>
      <c r="F44" s="209" t="str">
        <f>'データの根拠(例)'!R24</f>
        <v xml:space="preserve">ごみ1tあたりの電気使用量 </v>
      </c>
      <c r="G44" s="85">
        <f>'データの根拠(例)'!S24</f>
        <v>100</v>
      </c>
      <c r="H44" s="73" t="str">
        <f>'データの根拠(例)'!T24</f>
        <v>kwh/ごみｔ</v>
      </c>
      <c r="I44" s="73" t="str">
        <f>'データの根拠(例)'!Q25</f>
        <v>C006</v>
      </c>
      <c r="J44" s="127" t="str">
        <f>'データの根拠(例)'!R25</f>
        <v>1kWh当たりのCO2排出量</v>
      </c>
      <c r="K44" s="86">
        <f>'データの根拠(例)'!S25</f>
        <v>0.52100000000000002</v>
      </c>
      <c r="L44" s="246" t="str">
        <f>'データの根拠(例)'!T25</f>
        <v>kg-CO2/kwh</v>
      </c>
      <c r="M44" s="53">
        <f t="shared" si="1"/>
        <v>52.1</v>
      </c>
    </row>
    <row r="45" spans="2:13" ht="26">
      <c r="B45" s="279"/>
      <c r="C45" s="26">
        <v>3</v>
      </c>
      <c r="D45" s="15" t="s">
        <v>39</v>
      </c>
      <c r="E45" s="136" t="str">
        <f>'データの根拠(例)'!Q38</f>
        <v>A009</v>
      </c>
      <c r="F45" s="249" t="str">
        <f>'データの根拠(例)'!R38</f>
        <v>ごみ1tあたり焼却灰の輸送量</v>
      </c>
      <c r="G45" s="145">
        <f>'データの根拠(例)'!S38</f>
        <v>32</v>
      </c>
      <c r="H45" s="249" t="str">
        <f>'データの根拠(例)'!T38</f>
        <v>tkm</v>
      </c>
      <c r="I45" s="73" t="str">
        <f>'データの根拠(例)'!Q39</f>
        <v>A010</v>
      </c>
      <c r="J45" s="127" t="str">
        <f>'データの根拠(例)'!R39</f>
        <v>1tkmあたりのCO2排出量</v>
      </c>
      <c r="K45" s="86">
        <f>'データの根拠(例)'!S39</f>
        <v>0.185</v>
      </c>
      <c r="L45" s="246" t="str">
        <f>'データの根拠(例)'!T39</f>
        <v>kg-CO2/tkm</v>
      </c>
      <c r="M45" s="53">
        <f t="shared" si="1"/>
        <v>5.92</v>
      </c>
    </row>
    <row r="46" spans="2:13" ht="26">
      <c r="B46" s="279"/>
      <c r="C46" s="311">
        <v>4</v>
      </c>
      <c r="D46" s="313" t="s">
        <v>142</v>
      </c>
      <c r="E46" s="73" t="str">
        <f>'データの根拠(例)'!Q44</f>
        <v>C009</v>
      </c>
      <c r="F46" s="209" t="str">
        <f>'データの根拠(例)'!R44</f>
        <v>ごみ1t当たりのA品質油の利用量</v>
      </c>
      <c r="G46" s="250">
        <f>'データの根拠(例)'!S44</f>
        <v>300</v>
      </c>
      <c r="H46" s="73" t="str">
        <f>'データの根拠(例)'!T44</f>
        <v>L/ごみｔ</v>
      </c>
      <c r="I46" s="73" t="str">
        <f>'データの根拠(例)'!Q48</f>
        <v>C011</v>
      </c>
      <c r="J46" s="127" t="str">
        <f>'データの根拠(例)'!R48</f>
        <v>品質A油の1L当たりのCO2排出量</v>
      </c>
      <c r="K46" s="86">
        <f>'データの根拠(例)'!S48</f>
        <v>2.71</v>
      </c>
      <c r="L46" s="246" t="str">
        <f>'データの根拠(例)'!T48</f>
        <v>kg-CO2/L</v>
      </c>
      <c r="M46" s="53">
        <f t="shared" si="1"/>
        <v>813</v>
      </c>
    </row>
    <row r="47" spans="2:13" ht="26">
      <c r="B47" s="279"/>
      <c r="C47" s="312"/>
      <c r="D47" s="314"/>
      <c r="E47" s="73" t="str">
        <f>'データの根拠(例)'!Q45</f>
        <v>C010</v>
      </c>
      <c r="F47" s="209" t="str">
        <f>'データの根拠(例)'!R45</f>
        <v>ごみ1t当たりのB品質油の製造量</v>
      </c>
      <c r="G47" s="85">
        <f>'データの根拠(例)'!S45</f>
        <v>340</v>
      </c>
      <c r="H47" s="73" t="str">
        <f>'データの根拠(例)'!T45</f>
        <v>L/ごみｔ</v>
      </c>
      <c r="I47" s="73" t="str">
        <f>'データの根拠(例)'!Q49</f>
        <v>C012</v>
      </c>
      <c r="J47" s="127" t="str">
        <f>'データの根拠(例)'!R49</f>
        <v>品質B油の1L当たりのCO2排出量</v>
      </c>
      <c r="K47" s="86">
        <f>'データの根拠(例)'!S49</f>
        <v>2.4900000000000002</v>
      </c>
      <c r="L47" s="246" t="str">
        <f>'データの根拠(例)'!T49</f>
        <v>kg-CO2/L</v>
      </c>
      <c r="M47" s="53">
        <f t="shared" si="1"/>
        <v>846.6</v>
      </c>
    </row>
    <row r="48" spans="2:13" ht="26">
      <c r="B48" s="279"/>
      <c r="C48" s="311">
        <v>5</v>
      </c>
      <c r="D48" s="313" t="s">
        <v>39</v>
      </c>
      <c r="E48" s="73" t="str">
        <f>'データの根拠(例)'!Q57</f>
        <v>A009</v>
      </c>
      <c r="F48" s="209" t="str">
        <f>'データの根拠(例)'!R57</f>
        <v>ごみ1tあたり焼却灰の輸送量</v>
      </c>
      <c r="G48" s="250">
        <f>'データの根拠(例)'!S57</f>
        <v>20</v>
      </c>
      <c r="H48" s="73" t="str">
        <f>'データの根拠(例)'!T57</f>
        <v>tkm</v>
      </c>
      <c r="I48" s="73" t="str">
        <f>'データの根拠(例)'!Q58</f>
        <v>A010</v>
      </c>
      <c r="J48" s="127" t="str">
        <f>'データの根拠(例)'!R58</f>
        <v>1tkmあたりのCO2排出量</v>
      </c>
      <c r="K48" s="86">
        <f>'データの根拠(例)'!S58</f>
        <v>0.10100000000000001</v>
      </c>
      <c r="L48" s="246" t="str">
        <f>'データの根拠(例)'!T58</f>
        <v>kg-CO2/tkm</v>
      </c>
      <c r="M48" s="83">
        <f t="shared" si="1"/>
        <v>2.02</v>
      </c>
    </row>
    <row r="49" spans="2:13" ht="26.5" thickBot="1">
      <c r="B49" s="280"/>
      <c r="C49" s="315"/>
      <c r="D49" s="316"/>
      <c r="E49" s="73" t="str">
        <f>'データの根拠(例)'!Q61</f>
        <v>A011</v>
      </c>
      <c r="F49" s="209" t="str">
        <f>'データの根拠(例)'!R61</f>
        <v>ごみ1t当たりの焼却灰搬出量</v>
      </c>
      <c r="G49" s="250">
        <f>'データの根拠(例)'!S61</f>
        <v>200</v>
      </c>
      <c r="H49" s="73" t="str">
        <f>'データの根拠(例)'!T61</f>
        <v>kg/ごみt</v>
      </c>
      <c r="I49" s="73" t="str">
        <f>'データの根拠(例)'!Q62</f>
        <v>A012</v>
      </c>
      <c r="J49" s="127" t="str">
        <f>'データの根拠(例)'!R62</f>
        <v>埋立時の1kg当たりのCO2排出量</v>
      </c>
      <c r="K49" s="86">
        <f>'データの根拠(例)'!S62</f>
        <v>3.7900000000000003E-2</v>
      </c>
      <c r="L49" s="246" t="str">
        <f>'データの根拠(例)'!T62</f>
        <v>kg-CO2/kg</v>
      </c>
      <c r="M49" s="53">
        <f t="shared" si="1"/>
        <v>7.580000000000001</v>
      </c>
    </row>
    <row r="50" spans="2:13" ht="14" thickTop="1" thickBot="1">
      <c r="B50" s="54"/>
      <c r="C50" s="55" t="s">
        <v>5</v>
      </c>
      <c r="D50" s="59"/>
      <c r="E50" s="74"/>
      <c r="F50" s="61"/>
      <c r="G50" s="60"/>
      <c r="H50" s="60"/>
      <c r="I50" s="74"/>
      <c r="J50" s="61"/>
      <c r="K50" s="60"/>
      <c r="L50" s="60"/>
      <c r="M50" s="62">
        <f>SUM(M43:M49)</f>
        <v>2135.2199999999998</v>
      </c>
    </row>
    <row r="51" spans="2:13" ht="13.5" thickBot="1">
      <c r="F51" s="22"/>
      <c r="I51" s="4"/>
      <c r="J51" s="3"/>
      <c r="L51" s="4"/>
    </row>
    <row r="52" spans="2:13" ht="13.5" customHeight="1">
      <c r="B52" s="281" t="s">
        <v>9</v>
      </c>
      <c r="C52" s="283" t="s">
        <v>8</v>
      </c>
      <c r="D52" s="66" t="s">
        <v>7</v>
      </c>
      <c r="E52" s="285" t="s">
        <v>6</v>
      </c>
      <c r="F52" s="286"/>
      <c r="G52" s="286"/>
      <c r="H52" s="287"/>
      <c r="I52" s="285" t="s">
        <v>0</v>
      </c>
      <c r="J52" s="286"/>
      <c r="K52" s="286"/>
      <c r="L52" s="287"/>
      <c r="M52" s="288" t="s">
        <v>23</v>
      </c>
    </row>
    <row r="53" spans="2:13" ht="16.5" customHeight="1">
      <c r="B53" s="282"/>
      <c r="C53" s="284"/>
      <c r="D53" s="67"/>
      <c r="E53" s="75" t="s">
        <v>34</v>
      </c>
      <c r="F53" s="14" t="s">
        <v>11</v>
      </c>
      <c r="G53" s="14" t="s">
        <v>2</v>
      </c>
      <c r="H53" s="14" t="s">
        <v>1</v>
      </c>
      <c r="I53" s="75" t="s">
        <v>34</v>
      </c>
      <c r="J53" s="14" t="s">
        <v>10</v>
      </c>
      <c r="K53" s="30" t="s">
        <v>3</v>
      </c>
      <c r="L53" s="30" t="s">
        <v>4</v>
      </c>
      <c r="M53" s="289"/>
    </row>
    <row r="54" spans="2:13" ht="30" customHeight="1" thickBot="1">
      <c r="B54" s="251" t="s">
        <v>20</v>
      </c>
      <c r="C54" s="26">
        <v>1</v>
      </c>
      <c r="D54" s="15" t="s">
        <v>188</v>
      </c>
      <c r="E54" s="73" t="str">
        <f>'データの根拠(例)'!Q66</f>
        <v>D001</v>
      </c>
      <c r="F54" s="208" t="str">
        <f>'データの根拠(例)'!R66</f>
        <v>ごみ1tあたりの発電量</v>
      </c>
      <c r="G54" s="254">
        <f>'データの根拠(例)'!S66</f>
        <v>80</v>
      </c>
      <c r="H54" s="73" t="str">
        <f>'データの根拠(例)'!T66</f>
        <v>kwh/ごみｔ</v>
      </c>
      <c r="I54" s="73" t="str">
        <f>'データの根拠(例)'!Q67</f>
        <v>D002</v>
      </c>
      <c r="J54" s="209" t="str">
        <f>'データの根拠(例)'!R67</f>
        <v>1kWh当たりのCO2排出量</v>
      </c>
      <c r="K54" s="247">
        <f>'データの根拠(例)'!S67</f>
        <v>0.52100000000000002</v>
      </c>
      <c r="L54" s="73" t="str">
        <f>'データの根拠(例)'!T67</f>
        <v>kg-CO2/kwh</v>
      </c>
      <c r="M54" s="53">
        <f>G54*K54</f>
        <v>41.68</v>
      </c>
    </row>
    <row r="55" spans="2:13" ht="14" thickTop="1" thickBot="1">
      <c r="B55" s="54"/>
      <c r="C55" s="55" t="s">
        <v>5</v>
      </c>
      <c r="D55" s="59"/>
      <c r="E55" s="74"/>
      <c r="F55" s="61"/>
      <c r="G55" s="60"/>
      <c r="H55" s="60"/>
      <c r="I55" s="74"/>
      <c r="J55" s="61"/>
      <c r="K55" s="60"/>
      <c r="L55" s="60"/>
      <c r="M55" s="62">
        <f>SUM(M54:M54)</f>
        <v>41.68</v>
      </c>
    </row>
  </sheetData>
  <mergeCells count="47">
    <mergeCell ref="B34:B35"/>
    <mergeCell ref="B40:B41"/>
    <mergeCell ref="C40:C41"/>
    <mergeCell ref="C34:C35"/>
    <mergeCell ref="L5:M5"/>
    <mergeCell ref="L8:M8"/>
    <mergeCell ref="L9:M9"/>
    <mergeCell ref="L10:M10"/>
    <mergeCell ref="D34:D35"/>
    <mergeCell ref="L11:M11"/>
    <mergeCell ref="L12:M12"/>
    <mergeCell ref="L6:M6"/>
    <mergeCell ref="B9:C9"/>
    <mergeCell ref="B7:C7"/>
    <mergeCell ref="B8:C8"/>
    <mergeCell ref="B10:C10"/>
    <mergeCell ref="B11:C11"/>
    <mergeCell ref="B12:C12"/>
    <mergeCell ref="L7:M7"/>
    <mergeCell ref="B22:B23"/>
    <mergeCell ref="C22:C23"/>
    <mergeCell ref="E22:H22"/>
    <mergeCell ref="I22:L22"/>
    <mergeCell ref="M22:M23"/>
    <mergeCell ref="B24:B29"/>
    <mergeCell ref="B32:B33"/>
    <mergeCell ref="C32:C33"/>
    <mergeCell ref="M32:M33"/>
    <mergeCell ref="C25:C27"/>
    <mergeCell ref="D25:D27"/>
    <mergeCell ref="I32:L32"/>
    <mergeCell ref="E32:H32"/>
    <mergeCell ref="M40:M41"/>
    <mergeCell ref="B52:B53"/>
    <mergeCell ref="C52:C53"/>
    <mergeCell ref="M52:M53"/>
    <mergeCell ref="I40:L40"/>
    <mergeCell ref="I52:L52"/>
    <mergeCell ref="E40:H40"/>
    <mergeCell ref="E52:H52"/>
    <mergeCell ref="C43:C44"/>
    <mergeCell ref="D43:D44"/>
    <mergeCell ref="B42:B49"/>
    <mergeCell ref="C46:C47"/>
    <mergeCell ref="D46:D47"/>
    <mergeCell ref="C48:C49"/>
    <mergeCell ref="D48:D49"/>
  </mergeCells>
  <phoneticPr fontId="3"/>
  <pageMargins left="0.25" right="0.25" top="0.75" bottom="0.75" header="0.3" footer="0.3"/>
  <pageSetup paperSize="8" scale="96" orientation="portrait" r:id="rId1"/>
  <headerFooter>
    <oddFooter>&amp;C&amp;P/&amp;N</oddFooter>
  </headerFooter>
  <rowBreaks count="1" manualBreakCount="1">
    <brk id="3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10"/>
  <sheetViews>
    <sheetView showGridLines="0" view="pageBreakPreview" zoomScale="85" zoomScaleNormal="85" zoomScaleSheetLayoutView="85" workbookViewId="0">
      <selection activeCell="A25" sqref="A25:XFD25"/>
    </sheetView>
  </sheetViews>
  <sheetFormatPr defaultRowHeight="13"/>
  <cols>
    <col min="1" max="1" width="6.7265625" style="2" customWidth="1"/>
    <col min="2" max="2" width="6" style="2" customWidth="1"/>
    <col min="3" max="3" width="8.6328125" style="2" customWidth="1"/>
    <col min="4" max="4" width="8.26953125" style="2" customWidth="1"/>
    <col min="5" max="5" width="8.26953125" style="82" customWidth="1"/>
    <col min="6" max="6" width="22.90625" style="2" customWidth="1"/>
    <col min="7" max="7" width="10.26953125" style="2" bestFit="1" customWidth="1"/>
    <col min="8" max="8" width="11.90625" style="2" bestFit="1" customWidth="1"/>
    <col min="9" max="9" width="16.453125" style="2" customWidth="1"/>
    <col min="10" max="10" width="15.36328125" style="2" customWidth="1"/>
    <col min="11" max="12" width="3.08984375" style="2" customWidth="1"/>
    <col min="13" max="13" width="6.6328125" style="2" customWidth="1"/>
    <col min="14" max="14" width="6" style="2" customWidth="1"/>
    <col min="15" max="15" width="8.6328125" style="2" customWidth="1"/>
    <col min="16" max="16" width="8.26953125" style="2" customWidth="1"/>
    <col min="17" max="17" width="13.08984375" style="2" customWidth="1"/>
    <col min="18" max="18" width="22.453125" style="2" customWidth="1"/>
    <col min="19" max="19" width="9.36328125" style="2" customWidth="1"/>
    <col min="20" max="20" width="11.36328125" style="2" customWidth="1"/>
    <col min="21" max="21" width="17" style="2" customWidth="1"/>
    <col min="22" max="22" width="15.36328125" style="2" customWidth="1"/>
    <col min="23" max="23" width="2.08984375" style="2" customWidth="1"/>
    <col min="24" max="259" width="9" style="2"/>
    <col min="260" max="260" width="18.6328125" style="2" customWidth="1"/>
    <col min="261" max="261" width="26.7265625" style="2" customWidth="1"/>
    <col min="262" max="262" width="9" style="2"/>
    <col min="263" max="263" width="12.08984375" style="2" customWidth="1"/>
    <col min="264" max="264" width="45.90625" style="2" customWidth="1"/>
    <col min="265" max="515" width="9" style="2"/>
    <col min="516" max="516" width="18.6328125" style="2" customWidth="1"/>
    <col min="517" max="517" width="26.7265625" style="2" customWidth="1"/>
    <col min="518" max="518" width="9" style="2"/>
    <col min="519" max="519" width="12.08984375" style="2" customWidth="1"/>
    <col min="520" max="520" width="45.90625" style="2" customWidth="1"/>
    <col min="521" max="771" width="9" style="2"/>
    <col min="772" max="772" width="18.6328125" style="2" customWidth="1"/>
    <col min="773" max="773" width="26.7265625" style="2" customWidth="1"/>
    <col min="774" max="774" width="9" style="2"/>
    <col min="775" max="775" width="12.08984375" style="2" customWidth="1"/>
    <col min="776" max="776" width="45.90625" style="2" customWidth="1"/>
    <col min="777" max="1027" width="9" style="2"/>
    <col min="1028" max="1028" width="18.6328125" style="2" customWidth="1"/>
    <col min="1029" max="1029" width="26.7265625" style="2" customWidth="1"/>
    <col min="1030" max="1030" width="9" style="2"/>
    <col min="1031" max="1031" width="12.08984375" style="2" customWidth="1"/>
    <col min="1032" max="1032" width="45.90625" style="2" customWidth="1"/>
    <col min="1033" max="1283" width="9" style="2"/>
    <col min="1284" max="1284" width="18.6328125" style="2" customWidth="1"/>
    <col min="1285" max="1285" width="26.7265625" style="2" customWidth="1"/>
    <col min="1286" max="1286" width="9" style="2"/>
    <col min="1287" max="1287" width="12.08984375" style="2" customWidth="1"/>
    <col min="1288" max="1288" width="45.90625" style="2" customWidth="1"/>
    <col min="1289" max="1539" width="9" style="2"/>
    <col min="1540" max="1540" width="18.6328125" style="2" customWidth="1"/>
    <col min="1541" max="1541" width="26.7265625" style="2" customWidth="1"/>
    <col min="1542" max="1542" width="9" style="2"/>
    <col min="1543" max="1543" width="12.08984375" style="2" customWidth="1"/>
    <col min="1544" max="1544" width="45.90625" style="2" customWidth="1"/>
    <col min="1545" max="1795" width="9" style="2"/>
    <col min="1796" max="1796" width="18.6328125" style="2" customWidth="1"/>
    <col min="1797" max="1797" width="26.7265625" style="2" customWidth="1"/>
    <col min="1798" max="1798" width="9" style="2"/>
    <col min="1799" max="1799" width="12.08984375" style="2" customWidth="1"/>
    <col min="1800" max="1800" width="45.90625" style="2" customWidth="1"/>
    <col min="1801" max="2051" width="9" style="2"/>
    <col min="2052" max="2052" width="18.6328125" style="2" customWidth="1"/>
    <col min="2053" max="2053" width="26.7265625" style="2" customWidth="1"/>
    <col min="2054" max="2054" width="9" style="2"/>
    <col min="2055" max="2055" width="12.08984375" style="2" customWidth="1"/>
    <col min="2056" max="2056" width="45.90625" style="2" customWidth="1"/>
    <col min="2057" max="2307" width="9" style="2"/>
    <col min="2308" max="2308" width="18.6328125" style="2" customWidth="1"/>
    <col min="2309" max="2309" width="26.7265625" style="2" customWidth="1"/>
    <col min="2310" max="2310" width="9" style="2"/>
    <col min="2311" max="2311" width="12.08984375" style="2" customWidth="1"/>
    <col min="2312" max="2312" width="45.90625" style="2" customWidth="1"/>
    <col min="2313" max="2563" width="9" style="2"/>
    <col min="2564" max="2564" width="18.6328125" style="2" customWidth="1"/>
    <col min="2565" max="2565" width="26.7265625" style="2" customWidth="1"/>
    <col min="2566" max="2566" width="9" style="2"/>
    <col min="2567" max="2567" width="12.08984375" style="2" customWidth="1"/>
    <col min="2568" max="2568" width="45.90625" style="2" customWidth="1"/>
    <col min="2569" max="2819" width="9" style="2"/>
    <col min="2820" max="2820" width="18.6328125" style="2" customWidth="1"/>
    <col min="2821" max="2821" width="26.7265625" style="2" customWidth="1"/>
    <col min="2822" max="2822" width="9" style="2"/>
    <col min="2823" max="2823" width="12.08984375" style="2" customWidth="1"/>
    <col min="2824" max="2824" width="45.90625" style="2" customWidth="1"/>
    <col min="2825" max="3075" width="9" style="2"/>
    <col min="3076" max="3076" width="18.6328125" style="2" customWidth="1"/>
    <col min="3077" max="3077" width="26.7265625" style="2" customWidth="1"/>
    <col min="3078" max="3078" width="9" style="2"/>
    <col min="3079" max="3079" width="12.08984375" style="2" customWidth="1"/>
    <col min="3080" max="3080" width="45.90625" style="2" customWidth="1"/>
    <col min="3081" max="3331" width="9" style="2"/>
    <col min="3332" max="3332" width="18.6328125" style="2" customWidth="1"/>
    <col min="3333" max="3333" width="26.7265625" style="2" customWidth="1"/>
    <col min="3334" max="3334" width="9" style="2"/>
    <col min="3335" max="3335" width="12.08984375" style="2" customWidth="1"/>
    <col min="3336" max="3336" width="45.90625" style="2" customWidth="1"/>
    <col min="3337" max="3587" width="9" style="2"/>
    <col min="3588" max="3588" width="18.6328125" style="2" customWidth="1"/>
    <col min="3589" max="3589" width="26.7265625" style="2" customWidth="1"/>
    <col min="3590" max="3590" width="9" style="2"/>
    <col min="3591" max="3591" width="12.08984375" style="2" customWidth="1"/>
    <col min="3592" max="3592" width="45.90625" style="2" customWidth="1"/>
    <col min="3593" max="3843" width="9" style="2"/>
    <col min="3844" max="3844" width="18.6328125" style="2" customWidth="1"/>
    <col min="3845" max="3845" width="26.7265625" style="2" customWidth="1"/>
    <col min="3846" max="3846" width="9" style="2"/>
    <col min="3847" max="3847" width="12.08984375" style="2" customWidth="1"/>
    <col min="3848" max="3848" width="45.90625" style="2" customWidth="1"/>
    <col min="3849" max="4099" width="9" style="2"/>
    <col min="4100" max="4100" width="18.6328125" style="2" customWidth="1"/>
    <col min="4101" max="4101" width="26.7265625" style="2" customWidth="1"/>
    <col min="4102" max="4102" width="9" style="2"/>
    <col min="4103" max="4103" width="12.08984375" style="2" customWidth="1"/>
    <col min="4104" max="4104" width="45.90625" style="2" customWidth="1"/>
    <col min="4105" max="4355" width="9" style="2"/>
    <col min="4356" max="4356" width="18.6328125" style="2" customWidth="1"/>
    <col min="4357" max="4357" width="26.7265625" style="2" customWidth="1"/>
    <col min="4358" max="4358" width="9" style="2"/>
    <col min="4359" max="4359" width="12.08984375" style="2" customWidth="1"/>
    <col min="4360" max="4360" width="45.90625" style="2" customWidth="1"/>
    <col min="4361" max="4611" width="9" style="2"/>
    <col min="4612" max="4612" width="18.6328125" style="2" customWidth="1"/>
    <col min="4613" max="4613" width="26.7265625" style="2" customWidth="1"/>
    <col min="4614" max="4614" width="9" style="2"/>
    <col min="4615" max="4615" width="12.08984375" style="2" customWidth="1"/>
    <col min="4616" max="4616" width="45.90625" style="2" customWidth="1"/>
    <col min="4617" max="4867" width="9" style="2"/>
    <col min="4868" max="4868" width="18.6328125" style="2" customWidth="1"/>
    <col min="4869" max="4869" width="26.7265625" style="2" customWidth="1"/>
    <col min="4870" max="4870" width="9" style="2"/>
    <col min="4871" max="4871" width="12.08984375" style="2" customWidth="1"/>
    <col min="4872" max="4872" width="45.90625" style="2" customWidth="1"/>
    <col min="4873" max="5123" width="9" style="2"/>
    <col min="5124" max="5124" width="18.6328125" style="2" customWidth="1"/>
    <col min="5125" max="5125" width="26.7265625" style="2" customWidth="1"/>
    <col min="5126" max="5126" width="9" style="2"/>
    <col min="5127" max="5127" width="12.08984375" style="2" customWidth="1"/>
    <col min="5128" max="5128" width="45.90625" style="2" customWidth="1"/>
    <col min="5129" max="5379" width="9" style="2"/>
    <col min="5380" max="5380" width="18.6328125" style="2" customWidth="1"/>
    <col min="5381" max="5381" width="26.7265625" style="2" customWidth="1"/>
    <col min="5382" max="5382" width="9" style="2"/>
    <col min="5383" max="5383" width="12.08984375" style="2" customWidth="1"/>
    <col min="5384" max="5384" width="45.90625" style="2" customWidth="1"/>
    <col min="5385" max="5635" width="9" style="2"/>
    <col min="5636" max="5636" width="18.6328125" style="2" customWidth="1"/>
    <col min="5637" max="5637" width="26.7265625" style="2" customWidth="1"/>
    <col min="5638" max="5638" width="9" style="2"/>
    <col min="5639" max="5639" width="12.08984375" style="2" customWidth="1"/>
    <col min="5640" max="5640" width="45.90625" style="2" customWidth="1"/>
    <col min="5641" max="5891" width="9" style="2"/>
    <col min="5892" max="5892" width="18.6328125" style="2" customWidth="1"/>
    <col min="5893" max="5893" width="26.7265625" style="2" customWidth="1"/>
    <col min="5894" max="5894" width="9" style="2"/>
    <col min="5895" max="5895" width="12.08984375" style="2" customWidth="1"/>
    <col min="5896" max="5896" width="45.90625" style="2" customWidth="1"/>
    <col min="5897" max="6147" width="9" style="2"/>
    <col min="6148" max="6148" width="18.6328125" style="2" customWidth="1"/>
    <col min="6149" max="6149" width="26.7265625" style="2" customWidth="1"/>
    <col min="6150" max="6150" width="9" style="2"/>
    <col min="6151" max="6151" width="12.08984375" style="2" customWidth="1"/>
    <col min="6152" max="6152" width="45.90625" style="2" customWidth="1"/>
    <col min="6153" max="6403" width="9" style="2"/>
    <col min="6404" max="6404" width="18.6328125" style="2" customWidth="1"/>
    <col min="6405" max="6405" width="26.7265625" style="2" customWidth="1"/>
    <col min="6406" max="6406" width="9" style="2"/>
    <col min="6407" max="6407" width="12.08984375" style="2" customWidth="1"/>
    <col min="6408" max="6408" width="45.90625" style="2" customWidth="1"/>
    <col min="6409" max="6659" width="9" style="2"/>
    <col min="6660" max="6660" width="18.6328125" style="2" customWidth="1"/>
    <col min="6661" max="6661" width="26.7265625" style="2" customWidth="1"/>
    <col min="6662" max="6662" width="9" style="2"/>
    <col min="6663" max="6663" width="12.08984375" style="2" customWidth="1"/>
    <col min="6664" max="6664" width="45.90625" style="2" customWidth="1"/>
    <col min="6665" max="6915" width="9" style="2"/>
    <col min="6916" max="6916" width="18.6328125" style="2" customWidth="1"/>
    <col min="6917" max="6917" width="26.7265625" style="2" customWidth="1"/>
    <col min="6918" max="6918" width="9" style="2"/>
    <col min="6919" max="6919" width="12.08984375" style="2" customWidth="1"/>
    <col min="6920" max="6920" width="45.90625" style="2" customWidth="1"/>
    <col min="6921" max="7171" width="9" style="2"/>
    <col min="7172" max="7172" width="18.6328125" style="2" customWidth="1"/>
    <col min="7173" max="7173" width="26.7265625" style="2" customWidth="1"/>
    <col min="7174" max="7174" width="9" style="2"/>
    <col min="7175" max="7175" width="12.08984375" style="2" customWidth="1"/>
    <col min="7176" max="7176" width="45.90625" style="2" customWidth="1"/>
    <col min="7177" max="7427" width="9" style="2"/>
    <col min="7428" max="7428" width="18.6328125" style="2" customWidth="1"/>
    <col min="7429" max="7429" width="26.7265625" style="2" customWidth="1"/>
    <col min="7430" max="7430" width="9" style="2"/>
    <col min="7431" max="7431" width="12.08984375" style="2" customWidth="1"/>
    <col min="7432" max="7432" width="45.90625" style="2" customWidth="1"/>
    <col min="7433" max="7683" width="9" style="2"/>
    <col min="7684" max="7684" width="18.6328125" style="2" customWidth="1"/>
    <col min="7685" max="7685" width="26.7265625" style="2" customWidth="1"/>
    <col min="7686" max="7686" width="9" style="2"/>
    <col min="7687" max="7687" width="12.08984375" style="2" customWidth="1"/>
    <col min="7688" max="7688" width="45.90625" style="2" customWidth="1"/>
    <col min="7689" max="7939" width="9" style="2"/>
    <col min="7940" max="7940" width="18.6328125" style="2" customWidth="1"/>
    <col min="7941" max="7941" width="26.7265625" style="2" customWidth="1"/>
    <col min="7942" max="7942" width="9" style="2"/>
    <col min="7943" max="7943" width="12.08984375" style="2" customWidth="1"/>
    <col min="7944" max="7944" width="45.90625" style="2" customWidth="1"/>
    <col min="7945" max="8195" width="9" style="2"/>
    <col min="8196" max="8196" width="18.6328125" style="2" customWidth="1"/>
    <col min="8197" max="8197" width="26.7265625" style="2" customWidth="1"/>
    <col min="8198" max="8198" width="9" style="2"/>
    <col min="8199" max="8199" width="12.08984375" style="2" customWidth="1"/>
    <col min="8200" max="8200" width="45.90625" style="2" customWidth="1"/>
    <col min="8201" max="8451" width="9" style="2"/>
    <col min="8452" max="8452" width="18.6328125" style="2" customWidth="1"/>
    <col min="8453" max="8453" width="26.7265625" style="2" customWidth="1"/>
    <col min="8454" max="8454" width="9" style="2"/>
    <col min="8455" max="8455" width="12.08984375" style="2" customWidth="1"/>
    <col min="8456" max="8456" width="45.90625" style="2" customWidth="1"/>
    <col min="8457" max="8707" width="9" style="2"/>
    <col min="8708" max="8708" width="18.6328125" style="2" customWidth="1"/>
    <col min="8709" max="8709" width="26.7265625" style="2" customWidth="1"/>
    <col min="8710" max="8710" width="9" style="2"/>
    <col min="8711" max="8711" width="12.08984375" style="2" customWidth="1"/>
    <col min="8712" max="8712" width="45.90625" style="2" customWidth="1"/>
    <col min="8713" max="8963" width="9" style="2"/>
    <col min="8964" max="8964" width="18.6328125" style="2" customWidth="1"/>
    <col min="8965" max="8965" width="26.7265625" style="2" customWidth="1"/>
    <col min="8966" max="8966" width="9" style="2"/>
    <col min="8967" max="8967" width="12.08984375" style="2" customWidth="1"/>
    <col min="8968" max="8968" width="45.90625" style="2" customWidth="1"/>
    <col min="8969" max="9219" width="9" style="2"/>
    <col min="9220" max="9220" width="18.6328125" style="2" customWidth="1"/>
    <col min="9221" max="9221" width="26.7265625" style="2" customWidth="1"/>
    <col min="9222" max="9222" width="9" style="2"/>
    <col min="9223" max="9223" width="12.08984375" style="2" customWidth="1"/>
    <col min="9224" max="9224" width="45.90625" style="2" customWidth="1"/>
    <col min="9225" max="9475" width="9" style="2"/>
    <col min="9476" max="9476" width="18.6328125" style="2" customWidth="1"/>
    <col min="9477" max="9477" width="26.7265625" style="2" customWidth="1"/>
    <col min="9478" max="9478" width="9" style="2"/>
    <col min="9479" max="9479" width="12.08984375" style="2" customWidth="1"/>
    <col min="9480" max="9480" width="45.90625" style="2" customWidth="1"/>
    <col min="9481" max="9731" width="9" style="2"/>
    <col min="9732" max="9732" width="18.6328125" style="2" customWidth="1"/>
    <col min="9733" max="9733" width="26.7265625" style="2" customWidth="1"/>
    <col min="9734" max="9734" width="9" style="2"/>
    <col min="9735" max="9735" width="12.08984375" style="2" customWidth="1"/>
    <col min="9736" max="9736" width="45.90625" style="2" customWidth="1"/>
    <col min="9737" max="9987" width="9" style="2"/>
    <col min="9988" max="9988" width="18.6328125" style="2" customWidth="1"/>
    <col min="9989" max="9989" width="26.7265625" style="2" customWidth="1"/>
    <col min="9990" max="9990" width="9" style="2"/>
    <col min="9991" max="9991" width="12.08984375" style="2" customWidth="1"/>
    <col min="9992" max="9992" width="45.90625" style="2" customWidth="1"/>
    <col min="9993" max="10243" width="9" style="2"/>
    <col min="10244" max="10244" width="18.6328125" style="2" customWidth="1"/>
    <col min="10245" max="10245" width="26.7265625" style="2" customWidth="1"/>
    <col min="10246" max="10246" width="9" style="2"/>
    <col min="10247" max="10247" width="12.08984375" style="2" customWidth="1"/>
    <col min="10248" max="10248" width="45.90625" style="2" customWidth="1"/>
    <col min="10249" max="10499" width="9" style="2"/>
    <col min="10500" max="10500" width="18.6328125" style="2" customWidth="1"/>
    <col min="10501" max="10501" width="26.7265625" style="2" customWidth="1"/>
    <col min="10502" max="10502" width="9" style="2"/>
    <col min="10503" max="10503" width="12.08984375" style="2" customWidth="1"/>
    <col min="10504" max="10504" width="45.90625" style="2" customWidth="1"/>
    <col min="10505" max="10755" width="9" style="2"/>
    <col min="10756" max="10756" width="18.6328125" style="2" customWidth="1"/>
    <col min="10757" max="10757" width="26.7265625" style="2" customWidth="1"/>
    <col min="10758" max="10758" width="9" style="2"/>
    <col min="10759" max="10759" width="12.08984375" style="2" customWidth="1"/>
    <col min="10760" max="10760" width="45.90625" style="2" customWidth="1"/>
    <col min="10761" max="11011" width="9" style="2"/>
    <col min="11012" max="11012" width="18.6328125" style="2" customWidth="1"/>
    <col min="11013" max="11013" width="26.7265625" style="2" customWidth="1"/>
    <col min="11014" max="11014" width="9" style="2"/>
    <col min="11015" max="11015" width="12.08984375" style="2" customWidth="1"/>
    <col min="11016" max="11016" width="45.90625" style="2" customWidth="1"/>
    <col min="11017" max="11267" width="9" style="2"/>
    <col min="11268" max="11268" width="18.6328125" style="2" customWidth="1"/>
    <col min="11269" max="11269" width="26.7265625" style="2" customWidth="1"/>
    <col min="11270" max="11270" width="9" style="2"/>
    <col min="11271" max="11271" width="12.08984375" style="2" customWidth="1"/>
    <col min="11272" max="11272" width="45.90625" style="2" customWidth="1"/>
    <col min="11273" max="11523" width="9" style="2"/>
    <col min="11524" max="11524" width="18.6328125" style="2" customWidth="1"/>
    <col min="11525" max="11525" width="26.7265625" style="2" customWidth="1"/>
    <col min="11526" max="11526" width="9" style="2"/>
    <col min="11527" max="11527" width="12.08984375" style="2" customWidth="1"/>
    <col min="11528" max="11528" width="45.90625" style="2" customWidth="1"/>
    <col min="11529" max="11779" width="9" style="2"/>
    <col min="11780" max="11780" width="18.6328125" style="2" customWidth="1"/>
    <col min="11781" max="11781" width="26.7265625" style="2" customWidth="1"/>
    <col min="11782" max="11782" width="9" style="2"/>
    <col min="11783" max="11783" width="12.08984375" style="2" customWidth="1"/>
    <col min="11784" max="11784" width="45.90625" style="2" customWidth="1"/>
    <col min="11785" max="12035" width="9" style="2"/>
    <col min="12036" max="12036" width="18.6328125" style="2" customWidth="1"/>
    <col min="12037" max="12037" width="26.7265625" style="2" customWidth="1"/>
    <col min="12038" max="12038" width="9" style="2"/>
    <col min="12039" max="12039" width="12.08984375" style="2" customWidth="1"/>
    <col min="12040" max="12040" width="45.90625" style="2" customWidth="1"/>
    <col min="12041" max="12291" width="9" style="2"/>
    <col min="12292" max="12292" width="18.6328125" style="2" customWidth="1"/>
    <col min="12293" max="12293" width="26.7265625" style="2" customWidth="1"/>
    <col min="12294" max="12294" width="9" style="2"/>
    <col min="12295" max="12295" width="12.08984375" style="2" customWidth="1"/>
    <col min="12296" max="12296" width="45.90625" style="2" customWidth="1"/>
    <col min="12297" max="12547" width="9" style="2"/>
    <col min="12548" max="12548" width="18.6328125" style="2" customWidth="1"/>
    <col min="12549" max="12549" width="26.7265625" style="2" customWidth="1"/>
    <col min="12550" max="12550" width="9" style="2"/>
    <col min="12551" max="12551" width="12.08984375" style="2" customWidth="1"/>
    <col min="12552" max="12552" width="45.90625" style="2" customWidth="1"/>
    <col min="12553" max="12803" width="9" style="2"/>
    <col min="12804" max="12804" width="18.6328125" style="2" customWidth="1"/>
    <col min="12805" max="12805" width="26.7265625" style="2" customWidth="1"/>
    <col min="12806" max="12806" width="9" style="2"/>
    <col min="12807" max="12807" width="12.08984375" style="2" customWidth="1"/>
    <col min="12808" max="12808" width="45.90625" style="2" customWidth="1"/>
    <col min="12809" max="13059" width="9" style="2"/>
    <col min="13060" max="13060" width="18.6328125" style="2" customWidth="1"/>
    <col min="13061" max="13061" width="26.7265625" style="2" customWidth="1"/>
    <col min="13062" max="13062" width="9" style="2"/>
    <col min="13063" max="13063" width="12.08984375" style="2" customWidth="1"/>
    <col min="13064" max="13064" width="45.90625" style="2" customWidth="1"/>
    <col min="13065" max="13315" width="9" style="2"/>
    <col min="13316" max="13316" width="18.6328125" style="2" customWidth="1"/>
    <col min="13317" max="13317" width="26.7265625" style="2" customWidth="1"/>
    <col min="13318" max="13318" width="9" style="2"/>
    <col min="13319" max="13319" width="12.08984375" style="2" customWidth="1"/>
    <col min="13320" max="13320" width="45.90625" style="2" customWidth="1"/>
    <col min="13321" max="13571" width="9" style="2"/>
    <col min="13572" max="13572" width="18.6328125" style="2" customWidth="1"/>
    <col min="13573" max="13573" width="26.7265625" style="2" customWidth="1"/>
    <col min="13574" max="13574" width="9" style="2"/>
    <col min="13575" max="13575" width="12.08984375" style="2" customWidth="1"/>
    <col min="13576" max="13576" width="45.90625" style="2" customWidth="1"/>
    <col min="13577" max="13827" width="9" style="2"/>
    <col min="13828" max="13828" width="18.6328125" style="2" customWidth="1"/>
    <col min="13829" max="13829" width="26.7265625" style="2" customWidth="1"/>
    <col min="13830" max="13830" width="9" style="2"/>
    <col min="13831" max="13831" width="12.08984375" style="2" customWidth="1"/>
    <col min="13832" max="13832" width="45.90625" style="2" customWidth="1"/>
    <col min="13833" max="14083" width="9" style="2"/>
    <col min="14084" max="14084" width="18.6328125" style="2" customWidth="1"/>
    <col min="14085" max="14085" width="26.7265625" style="2" customWidth="1"/>
    <col min="14086" max="14086" width="9" style="2"/>
    <col min="14087" max="14087" width="12.08984375" style="2" customWidth="1"/>
    <col min="14088" max="14088" width="45.90625" style="2" customWidth="1"/>
    <col min="14089" max="14339" width="9" style="2"/>
    <col min="14340" max="14340" width="18.6328125" style="2" customWidth="1"/>
    <col min="14341" max="14341" width="26.7265625" style="2" customWidth="1"/>
    <col min="14342" max="14342" width="9" style="2"/>
    <col min="14343" max="14343" width="12.08984375" style="2" customWidth="1"/>
    <col min="14344" max="14344" width="45.90625" style="2" customWidth="1"/>
    <col min="14345" max="14595" width="9" style="2"/>
    <col min="14596" max="14596" width="18.6328125" style="2" customWidth="1"/>
    <col min="14597" max="14597" width="26.7265625" style="2" customWidth="1"/>
    <col min="14598" max="14598" width="9" style="2"/>
    <col min="14599" max="14599" width="12.08984375" style="2" customWidth="1"/>
    <col min="14600" max="14600" width="45.90625" style="2" customWidth="1"/>
    <col min="14601" max="14851" width="9" style="2"/>
    <col min="14852" max="14852" width="18.6328125" style="2" customWidth="1"/>
    <col min="14853" max="14853" width="26.7265625" style="2" customWidth="1"/>
    <col min="14854" max="14854" width="9" style="2"/>
    <col min="14855" max="14855" width="12.08984375" style="2" customWidth="1"/>
    <col min="14856" max="14856" width="45.90625" style="2" customWidth="1"/>
    <col min="14857" max="15107" width="9" style="2"/>
    <col min="15108" max="15108" width="18.6328125" style="2" customWidth="1"/>
    <col min="15109" max="15109" width="26.7265625" style="2" customWidth="1"/>
    <col min="15110" max="15110" width="9" style="2"/>
    <col min="15111" max="15111" width="12.08984375" style="2" customWidth="1"/>
    <col min="15112" max="15112" width="45.90625" style="2" customWidth="1"/>
    <col min="15113" max="15363" width="9" style="2"/>
    <col min="15364" max="15364" width="18.6328125" style="2" customWidth="1"/>
    <col min="15365" max="15365" width="26.7265625" style="2" customWidth="1"/>
    <col min="15366" max="15366" width="9" style="2"/>
    <col min="15367" max="15367" width="12.08984375" style="2" customWidth="1"/>
    <col min="15368" max="15368" width="45.90625" style="2" customWidth="1"/>
    <col min="15369" max="15619" width="9" style="2"/>
    <col min="15620" max="15620" width="18.6328125" style="2" customWidth="1"/>
    <col min="15621" max="15621" width="26.7265625" style="2" customWidth="1"/>
    <col min="15622" max="15622" width="9" style="2"/>
    <col min="15623" max="15623" width="12.08984375" style="2" customWidth="1"/>
    <col min="15624" max="15624" width="45.90625" style="2" customWidth="1"/>
    <col min="15625" max="15875" width="9" style="2"/>
    <col min="15876" max="15876" width="18.6328125" style="2" customWidth="1"/>
    <col min="15877" max="15877" width="26.7265625" style="2" customWidth="1"/>
    <col min="15878" max="15878" width="9" style="2"/>
    <col min="15879" max="15879" width="12.08984375" style="2" customWidth="1"/>
    <col min="15880" max="15880" width="45.90625" style="2" customWidth="1"/>
    <col min="15881" max="16131" width="9" style="2"/>
    <col min="16132" max="16132" width="18.6328125" style="2" customWidth="1"/>
    <col min="16133" max="16133" width="26.7265625" style="2" customWidth="1"/>
    <col min="16134" max="16134" width="9" style="2"/>
    <col min="16135" max="16135" width="12.08984375" style="2" customWidth="1"/>
    <col min="16136" max="16136" width="45.90625" style="2" customWidth="1"/>
    <col min="16137" max="16384" width="9" style="2"/>
  </cols>
  <sheetData>
    <row r="1" spans="1:22" ht="19.5" customHeight="1">
      <c r="A1" s="52" t="s">
        <v>53</v>
      </c>
      <c r="G1" s="1"/>
    </row>
    <row r="2" spans="1:22" ht="19.5" customHeight="1">
      <c r="A2" s="24" t="s">
        <v>13</v>
      </c>
      <c r="G2" s="1"/>
    </row>
    <row r="3" spans="1:22" ht="7.5" customHeight="1">
      <c r="A3" s="24"/>
      <c r="G3" s="1"/>
    </row>
    <row r="4" spans="1:22" ht="11.25" customHeight="1">
      <c r="B4" s="50"/>
      <c r="G4" s="1"/>
    </row>
    <row r="5" spans="1:22" ht="11.25" customHeight="1">
      <c r="G5" s="1"/>
    </row>
    <row r="6" spans="1:22">
      <c r="A6" s="2" t="s">
        <v>214</v>
      </c>
      <c r="G6" s="1"/>
      <c r="M6" s="2" t="s">
        <v>55</v>
      </c>
      <c r="Q6" s="1"/>
    </row>
    <row r="7" spans="1:22">
      <c r="A7" s="2" t="s">
        <v>215</v>
      </c>
      <c r="G7" s="1"/>
      <c r="Q7" s="1"/>
    </row>
    <row r="8" spans="1:22" ht="12" customHeight="1">
      <c r="G8" s="1"/>
      <c r="Q8" s="1"/>
    </row>
    <row r="9" spans="1:22" ht="26">
      <c r="A9" s="213" t="s">
        <v>18</v>
      </c>
      <c r="B9" s="213" t="s">
        <v>36</v>
      </c>
      <c r="C9" s="214" t="s">
        <v>37</v>
      </c>
      <c r="D9" s="215" t="s">
        <v>69</v>
      </c>
      <c r="E9" s="216" t="s">
        <v>50</v>
      </c>
      <c r="F9" s="217" t="s">
        <v>38</v>
      </c>
      <c r="G9" s="94" t="s">
        <v>2</v>
      </c>
      <c r="H9" s="95" t="s">
        <v>4</v>
      </c>
      <c r="I9" s="132" t="s">
        <v>60</v>
      </c>
      <c r="J9" s="133" t="s">
        <v>51</v>
      </c>
      <c r="M9" s="133" t="s">
        <v>18</v>
      </c>
      <c r="N9" s="213" t="s">
        <v>36</v>
      </c>
      <c r="O9" s="214" t="s">
        <v>37</v>
      </c>
      <c r="P9" s="215" t="s">
        <v>69</v>
      </c>
      <c r="Q9" s="216" t="s">
        <v>50</v>
      </c>
      <c r="R9" s="217" t="s">
        <v>38</v>
      </c>
      <c r="S9" s="94" t="s">
        <v>2</v>
      </c>
      <c r="T9" s="95" t="s">
        <v>4</v>
      </c>
      <c r="U9" s="132" t="s">
        <v>60</v>
      </c>
      <c r="V9" s="133" t="s">
        <v>51</v>
      </c>
    </row>
    <row r="10" spans="1:22" ht="13.5" customHeight="1">
      <c r="A10" s="134" t="s">
        <v>66</v>
      </c>
      <c r="B10" s="134">
        <v>1</v>
      </c>
      <c r="C10" s="134" t="s">
        <v>52</v>
      </c>
      <c r="D10" s="135"/>
      <c r="E10" s="136"/>
      <c r="F10" s="137" t="s">
        <v>221</v>
      </c>
      <c r="G10" s="138">
        <v>4</v>
      </c>
      <c r="H10" s="137" t="s">
        <v>40</v>
      </c>
      <c r="I10" s="139"/>
      <c r="J10" s="335" t="s">
        <v>199</v>
      </c>
      <c r="M10" s="134" t="s">
        <v>107</v>
      </c>
      <c r="N10" s="134">
        <v>1</v>
      </c>
      <c r="O10" s="134" t="s">
        <v>52</v>
      </c>
      <c r="P10" s="135"/>
      <c r="Q10" s="136"/>
      <c r="R10" s="137" t="s">
        <v>221</v>
      </c>
      <c r="S10" s="138">
        <v>4</v>
      </c>
      <c r="T10" s="137" t="s">
        <v>40</v>
      </c>
      <c r="U10" s="139"/>
      <c r="V10" s="335" t="s">
        <v>199</v>
      </c>
    </row>
    <row r="11" spans="1:22">
      <c r="A11" s="140"/>
      <c r="B11" s="140"/>
      <c r="C11" s="140"/>
      <c r="D11" s="135"/>
      <c r="E11" s="136"/>
      <c r="F11" s="137" t="s">
        <v>220</v>
      </c>
      <c r="G11" s="142">
        <v>0.75</v>
      </c>
      <c r="H11" s="137" t="s">
        <v>43</v>
      </c>
      <c r="I11" s="139"/>
      <c r="J11" s="336"/>
      <c r="M11" s="140"/>
      <c r="N11" s="140"/>
      <c r="O11" s="140"/>
      <c r="P11" s="135"/>
      <c r="Q11" s="136"/>
      <c r="R11" s="137" t="s">
        <v>220</v>
      </c>
      <c r="S11" s="142">
        <v>0.75</v>
      </c>
      <c r="T11" s="137" t="s">
        <v>43</v>
      </c>
      <c r="U11" s="139"/>
      <c r="V11" s="336"/>
    </row>
    <row r="12" spans="1:22">
      <c r="A12" s="199"/>
      <c r="B12" s="199"/>
      <c r="C12" s="200"/>
      <c r="D12" s="196"/>
      <c r="E12" s="197"/>
      <c r="F12" s="137" t="s">
        <v>219</v>
      </c>
      <c r="G12" s="138">
        <v>30</v>
      </c>
      <c r="H12" s="137" t="s">
        <v>41</v>
      </c>
      <c r="I12" s="139"/>
      <c r="J12" s="336"/>
      <c r="M12" s="199"/>
      <c r="N12" s="199"/>
      <c r="O12" s="200"/>
      <c r="P12" s="196"/>
      <c r="Q12" s="197"/>
      <c r="R12" s="137" t="s">
        <v>222</v>
      </c>
      <c r="S12" s="138">
        <v>30</v>
      </c>
      <c r="T12" s="137" t="s">
        <v>41</v>
      </c>
      <c r="U12" s="139"/>
      <c r="V12" s="336"/>
    </row>
    <row r="13" spans="1:22" ht="28.5" customHeight="1">
      <c r="A13" s="140"/>
      <c r="B13" s="140"/>
      <c r="C13" s="140"/>
      <c r="D13" s="135" t="s">
        <v>67</v>
      </c>
      <c r="E13" s="136" t="s">
        <v>108</v>
      </c>
      <c r="F13" s="275" t="s">
        <v>218</v>
      </c>
      <c r="G13" s="145">
        <v>30</v>
      </c>
      <c r="H13" s="144" t="s">
        <v>61</v>
      </c>
      <c r="I13" s="146"/>
      <c r="J13" s="337"/>
      <c r="M13" s="140"/>
      <c r="N13" s="140"/>
      <c r="O13" s="140"/>
      <c r="P13" s="135" t="s">
        <v>6</v>
      </c>
      <c r="Q13" s="136" t="s">
        <v>108</v>
      </c>
      <c r="R13" s="275" t="s">
        <v>218</v>
      </c>
      <c r="S13" s="145">
        <v>30</v>
      </c>
      <c r="T13" s="144" t="s">
        <v>61</v>
      </c>
      <c r="U13" s="146"/>
      <c r="V13" s="337"/>
    </row>
    <row r="14" spans="1:22" ht="26">
      <c r="A14" s="147"/>
      <c r="B14" s="147"/>
      <c r="C14" s="147"/>
      <c r="D14" s="135" t="s">
        <v>68</v>
      </c>
      <c r="E14" s="136" t="s">
        <v>111</v>
      </c>
      <c r="F14" s="144" t="s">
        <v>195</v>
      </c>
      <c r="G14" s="148">
        <v>0.51</v>
      </c>
      <c r="H14" s="144" t="s">
        <v>193</v>
      </c>
      <c r="I14" s="146" t="s">
        <v>194</v>
      </c>
      <c r="J14" s="143" t="s">
        <v>202</v>
      </c>
      <c r="M14" s="147"/>
      <c r="N14" s="147"/>
      <c r="O14" s="147"/>
      <c r="P14" s="135" t="s">
        <v>68</v>
      </c>
      <c r="Q14" s="136" t="s">
        <v>111</v>
      </c>
      <c r="R14" s="144" t="s">
        <v>195</v>
      </c>
      <c r="S14" s="148">
        <v>0.51</v>
      </c>
      <c r="T14" s="144" t="s">
        <v>193</v>
      </c>
      <c r="U14" s="146" t="s">
        <v>194</v>
      </c>
      <c r="V14" s="143" t="s">
        <v>203</v>
      </c>
    </row>
    <row r="15" spans="1:22">
      <c r="A15" s="2" t="s">
        <v>201</v>
      </c>
      <c r="B15" s="27"/>
      <c r="C15" s="27"/>
      <c r="D15" s="27"/>
      <c r="E15" s="149"/>
      <c r="F15" s="150"/>
      <c r="G15" s="151"/>
      <c r="H15" s="150"/>
      <c r="I15" s="152"/>
      <c r="J15" s="150"/>
      <c r="N15" s="27"/>
      <c r="O15" s="27"/>
      <c r="P15" s="27"/>
      <c r="Q15" s="149"/>
      <c r="R15" s="150"/>
      <c r="S15" s="151"/>
      <c r="T15" s="150"/>
      <c r="U15" s="152"/>
      <c r="V15" s="150"/>
    </row>
    <row r="16" spans="1:22">
      <c r="A16" s="245"/>
      <c r="B16" s="153"/>
      <c r="C16" s="220"/>
      <c r="D16" s="156"/>
      <c r="E16" s="157"/>
      <c r="F16" s="150"/>
      <c r="G16" s="150"/>
      <c r="H16" s="155"/>
      <c r="I16" s="150"/>
      <c r="J16" s="155"/>
      <c r="M16" s="245"/>
      <c r="N16" s="153"/>
      <c r="O16" s="220"/>
      <c r="P16" s="156"/>
      <c r="Q16" s="157"/>
      <c r="R16" s="150"/>
      <c r="S16" s="150"/>
      <c r="T16" s="155"/>
      <c r="U16" s="150"/>
      <c r="V16" s="155"/>
    </row>
    <row r="17" spans="1:23" ht="12.75" customHeight="1">
      <c r="A17" s="245"/>
      <c r="B17" s="153"/>
      <c r="C17" s="220"/>
      <c r="D17" s="156"/>
      <c r="E17" s="157"/>
      <c r="F17" s="150"/>
      <c r="G17" s="150"/>
      <c r="H17" s="155"/>
      <c r="I17" s="150"/>
      <c r="J17" s="155"/>
      <c r="Q17" s="1"/>
    </row>
    <row r="18" spans="1:23" ht="26">
      <c r="A18" s="90" t="s">
        <v>18</v>
      </c>
      <c r="B18" s="90" t="s">
        <v>36</v>
      </c>
      <c r="C18" s="91" t="s">
        <v>37</v>
      </c>
      <c r="D18" s="131" t="s">
        <v>49</v>
      </c>
      <c r="E18" s="92" t="s">
        <v>50</v>
      </c>
      <c r="F18" s="93" t="s">
        <v>38</v>
      </c>
      <c r="G18" s="94" t="s">
        <v>2</v>
      </c>
      <c r="H18" s="95" t="s">
        <v>4</v>
      </c>
      <c r="I18" s="96" t="s">
        <v>60</v>
      </c>
      <c r="J18" s="97" t="s">
        <v>51</v>
      </c>
      <c r="M18" s="226" t="s">
        <v>18</v>
      </c>
      <c r="N18" s="90" t="s">
        <v>36</v>
      </c>
      <c r="O18" s="91" t="s">
        <v>37</v>
      </c>
      <c r="P18" s="131" t="s">
        <v>49</v>
      </c>
      <c r="Q18" s="92" t="s">
        <v>50</v>
      </c>
      <c r="R18" s="93" t="s">
        <v>38</v>
      </c>
      <c r="S18" s="94" t="s">
        <v>2</v>
      </c>
      <c r="T18" s="95" t="s">
        <v>4</v>
      </c>
      <c r="U18" s="96" t="s">
        <v>60</v>
      </c>
      <c r="V18" s="97" t="s">
        <v>51</v>
      </c>
    </row>
    <row r="19" spans="1:23" ht="39">
      <c r="A19" s="158" t="s">
        <v>16</v>
      </c>
      <c r="B19" s="158">
        <v>2</v>
      </c>
      <c r="C19" s="126" t="s">
        <v>134</v>
      </c>
      <c r="D19" s="159"/>
      <c r="E19" s="106"/>
      <c r="F19" s="160" t="s">
        <v>74</v>
      </c>
      <c r="G19" s="161">
        <v>0.8</v>
      </c>
      <c r="H19" s="160" t="s">
        <v>71</v>
      </c>
      <c r="I19" s="162"/>
      <c r="J19" s="163" t="s">
        <v>79</v>
      </c>
      <c r="M19" s="227" t="s">
        <v>19</v>
      </c>
      <c r="N19" s="158">
        <v>2</v>
      </c>
      <c r="O19" s="126" t="s">
        <v>44</v>
      </c>
      <c r="P19" s="159"/>
      <c r="Q19" s="106"/>
      <c r="R19" s="160" t="s">
        <v>74</v>
      </c>
      <c r="S19" s="161">
        <v>0.8</v>
      </c>
      <c r="T19" s="160" t="s">
        <v>71</v>
      </c>
      <c r="U19" s="162"/>
      <c r="V19" s="242" t="s">
        <v>79</v>
      </c>
    </row>
    <row r="20" spans="1:23" ht="26">
      <c r="A20" s="164"/>
      <c r="B20" s="164"/>
      <c r="C20" s="229"/>
      <c r="D20" s="159" t="s">
        <v>67</v>
      </c>
      <c r="E20" s="106" t="s">
        <v>110</v>
      </c>
      <c r="F20" s="165" t="s">
        <v>120</v>
      </c>
      <c r="G20" s="166">
        <f>1000*G19</f>
        <v>800</v>
      </c>
      <c r="H20" s="165" t="s">
        <v>47</v>
      </c>
      <c r="I20" s="167"/>
      <c r="J20" s="163" t="s">
        <v>79</v>
      </c>
      <c r="M20" s="164"/>
      <c r="N20" s="164"/>
      <c r="O20" s="229"/>
      <c r="P20" s="159" t="s">
        <v>67</v>
      </c>
      <c r="Q20" s="106" t="s">
        <v>125</v>
      </c>
      <c r="R20" s="165" t="s">
        <v>120</v>
      </c>
      <c r="S20" s="166">
        <f>1000*S19</f>
        <v>800</v>
      </c>
      <c r="T20" s="165" t="s">
        <v>47</v>
      </c>
      <c r="U20" s="167"/>
      <c r="V20" s="242" t="s">
        <v>79</v>
      </c>
    </row>
    <row r="21" spans="1:23" ht="26">
      <c r="A21" s="168"/>
      <c r="B21" s="168"/>
      <c r="C21" s="229"/>
      <c r="D21" s="159" t="s">
        <v>68</v>
      </c>
      <c r="E21" s="106" t="s">
        <v>109</v>
      </c>
      <c r="F21" s="160" t="s">
        <v>75</v>
      </c>
      <c r="G21" s="170">
        <v>2.5499999999999998</v>
      </c>
      <c r="H21" s="160" t="s">
        <v>72</v>
      </c>
      <c r="I21" s="171"/>
      <c r="J21" s="242" t="s">
        <v>82</v>
      </c>
      <c r="M21" s="164"/>
      <c r="N21" s="164"/>
      <c r="O21" s="229"/>
      <c r="P21" s="221"/>
      <c r="Q21" s="222"/>
      <c r="R21" s="223" t="s">
        <v>127</v>
      </c>
      <c r="S21" s="225">
        <v>0.2</v>
      </c>
      <c r="T21" s="223" t="s">
        <v>124</v>
      </c>
      <c r="U21" s="233" t="s">
        <v>147</v>
      </c>
      <c r="V21" s="243" t="s">
        <v>171</v>
      </c>
    </row>
    <row r="22" spans="1:23" ht="25">
      <c r="A22" s="168"/>
      <c r="B22" s="168"/>
      <c r="C22" s="229"/>
      <c r="D22" s="159"/>
      <c r="E22" s="106"/>
      <c r="F22" s="160" t="s">
        <v>76</v>
      </c>
      <c r="G22" s="141">
        <v>10000</v>
      </c>
      <c r="H22" s="160" t="s">
        <v>42</v>
      </c>
      <c r="I22" s="171" t="s">
        <v>81</v>
      </c>
      <c r="J22" s="163" t="s">
        <v>78</v>
      </c>
      <c r="M22" s="164"/>
      <c r="N22" s="164"/>
      <c r="O22" s="229"/>
      <c r="P22" s="159"/>
      <c r="Q22" s="106"/>
      <c r="R22" s="160" t="s">
        <v>128</v>
      </c>
      <c r="S22" s="181">
        <v>2.5499999999999998</v>
      </c>
      <c r="T22" s="160" t="s">
        <v>72</v>
      </c>
      <c r="U22" s="162"/>
      <c r="V22" s="242" t="s">
        <v>82</v>
      </c>
    </row>
    <row r="23" spans="1:23" ht="52">
      <c r="A23" s="168"/>
      <c r="B23" s="168"/>
      <c r="C23" s="229"/>
      <c r="D23" s="159"/>
      <c r="E23" s="106"/>
      <c r="F23" s="160" t="s">
        <v>77</v>
      </c>
      <c r="G23" s="141">
        <v>1500</v>
      </c>
      <c r="H23" s="160" t="s">
        <v>73</v>
      </c>
      <c r="I23" s="171" t="s">
        <v>88</v>
      </c>
      <c r="J23" s="163" t="s">
        <v>79</v>
      </c>
      <c r="M23" s="164"/>
      <c r="N23" s="168"/>
      <c r="O23" s="229"/>
      <c r="P23" s="159" t="s">
        <v>68</v>
      </c>
      <c r="Q23" s="106" t="s">
        <v>126</v>
      </c>
      <c r="R23" s="160" t="s">
        <v>129</v>
      </c>
      <c r="S23" s="170">
        <f>S21*S22</f>
        <v>0.51</v>
      </c>
      <c r="T23" s="160" t="s">
        <v>72</v>
      </c>
      <c r="U23" s="162" t="s">
        <v>226</v>
      </c>
      <c r="V23" s="242" t="s">
        <v>65</v>
      </c>
    </row>
    <row r="24" spans="1:23" ht="40.5" customHeight="1">
      <c r="A24" s="164"/>
      <c r="B24" s="164"/>
      <c r="C24" s="229"/>
      <c r="D24" s="159"/>
      <c r="E24" s="172"/>
      <c r="F24" s="173" t="s">
        <v>93</v>
      </c>
      <c r="G24" s="174">
        <v>50</v>
      </c>
      <c r="H24" s="165" t="s">
        <v>84</v>
      </c>
      <c r="I24" s="175"/>
      <c r="J24" s="176"/>
      <c r="M24" s="164"/>
      <c r="N24" s="168"/>
      <c r="O24" s="229"/>
      <c r="P24" s="159" t="s">
        <v>67</v>
      </c>
      <c r="Q24" s="106" t="s">
        <v>132</v>
      </c>
      <c r="R24" s="160" t="s">
        <v>189</v>
      </c>
      <c r="S24" s="177">
        <v>100</v>
      </c>
      <c r="T24" s="160" t="s">
        <v>45</v>
      </c>
      <c r="U24" s="162"/>
      <c r="V24" s="242" t="s">
        <v>130</v>
      </c>
    </row>
    <row r="25" spans="1:23" ht="25.5" customHeight="1">
      <c r="A25" s="164"/>
      <c r="B25" s="164"/>
      <c r="C25" s="229"/>
      <c r="D25" s="159"/>
      <c r="E25" s="172"/>
      <c r="F25" s="173" t="s">
        <v>86</v>
      </c>
      <c r="G25" s="175" t="s">
        <v>85</v>
      </c>
      <c r="H25" s="173"/>
      <c r="I25" s="175"/>
      <c r="J25" s="176"/>
      <c r="M25" s="164"/>
      <c r="N25" s="164"/>
      <c r="O25" s="229"/>
      <c r="P25" s="159" t="s">
        <v>68</v>
      </c>
      <c r="Q25" s="106" t="s">
        <v>133</v>
      </c>
      <c r="R25" s="165" t="s">
        <v>80</v>
      </c>
      <c r="S25" s="178">
        <v>0.52100000000000002</v>
      </c>
      <c r="T25" s="165" t="s">
        <v>121</v>
      </c>
      <c r="U25" s="224"/>
      <c r="V25" s="243" t="s">
        <v>190</v>
      </c>
      <c r="W25" s="232"/>
    </row>
    <row r="26" spans="1:23" ht="27" customHeight="1">
      <c r="A26" s="168"/>
      <c r="B26" s="168"/>
      <c r="C26" s="229"/>
      <c r="D26" s="159" t="s">
        <v>67</v>
      </c>
      <c r="E26" s="106" t="s">
        <v>112</v>
      </c>
      <c r="F26" s="160" t="s">
        <v>94</v>
      </c>
      <c r="G26" s="177">
        <f>G23/ G22*1000</f>
        <v>150</v>
      </c>
      <c r="H26" s="160" t="s">
        <v>45</v>
      </c>
      <c r="I26" s="162" t="s">
        <v>95</v>
      </c>
      <c r="J26" s="163" t="s">
        <v>65</v>
      </c>
      <c r="M26" s="164"/>
      <c r="N26" s="164"/>
      <c r="O26" s="229"/>
      <c r="P26" s="159"/>
      <c r="Q26" s="172"/>
      <c r="R26" s="173" t="s">
        <v>86</v>
      </c>
      <c r="S26" s="175" t="s">
        <v>140</v>
      </c>
      <c r="T26" s="173"/>
      <c r="U26" s="175"/>
      <c r="V26" s="244"/>
    </row>
    <row r="27" spans="1:23" ht="26">
      <c r="A27" s="164"/>
      <c r="B27" s="164"/>
      <c r="C27" s="229"/>
      <c r="D27" s="159" t="s">
        <v>68</v>
      </c>
      <c r="E27" s="106" t="s">
        <v>113</v>
      </c>
      <c r="F27" s="165" t="s">
        <v>96</v>
      </c>
      <c r="G27" s="178">
        <v>0.52100000000000002</v>
      </c>
      <c r="H27" s="165" t="s">
        <v>121</v>
      </c>
      <c r="I27" s="167"/>
      <c r="J27" s="163" t="s">
        <v>83</v>
      </c>
      <c r="M27" s="164"/>
      <c r="N27" s="168"/>
      <c r="O27" s="231" t="s">
        <v>135</v>
      </c>
      <c r="P27" s="180"/>
      <c r="Q27" s="106"/>
      <c r="R27" s="160" t="s">
        <v>154</v>
      </c>
      <c r="S27" s="181">
        <v>0.2</v>
      </c>
      <c r="T27" s="160" t="s">
        <v>141</v>
      </c>
      <c r="U27" s="162" t="s">
        <v>148</v>
      </c>
      <c r="V27" s="242" t="s">
        <v>130</v>
      </c>
    </row>
    <row r="28" spans="1:23" ht="26">
      <c r="A28" s="164"/>
      <c r="B28" s="164"/>
      <c r="C28" s="229"/>
      <c r="D28" s="159" t="s">
        <v>67</v>
      </c>
      <c r="E28" s="106" t="s">
        <v>114</v>
      </c>
      <c r="F28" s="165" t="s">
        <v>206</v>
      </c>
      <c r="G28" s="179">
        <f>G24*1000/G22</f>
        <v>5</v>
      </c>
      <c r="H28" s="165" t="s">
        <v>192</v>
      </c>
      <c r="I28" s="167" t="s">
        <v>225</v>
      </c>
      <c r="J28" s="163"/>
      <c r="M28" s="164"/>
      <c r="N28" s="168"/>
      <c r="O28" s="229"/>
      <c r="P28" s="182"/>
      <c r="Q28" s="106"/>
      <c r="R28" s="160" t="s">
        <v>155</v>
      </c>
      <c r="S28" s="228">
        <v>0.3</v>
      </c>
      <c r="T28" s="160" t="s">
        <v>145</v>
      </c>
      <c r="U28" s="162"/>
      <c r="V28" s="242" t="s">
        <v>130</v>
      </c>
    </row>
    <row r="29" spans="1:23" ht="25.5" customHeight="1">
      <c r="A29" s="164"/>
      <c r="B29" s="164"/>
      <c r="C29" s="229"/>
      <c r="D29" s="159" t="s">
        <v>68</v>
      </c>
      <c r="E29" s="106" t="s">
        <v>115</v>
      </c>
      <c r="F29" s="165" t="s">
        <v>207</v>
      </c>
      <c r="G29" s="170">
        <v>2.71</v>
      </c>
      <c r="H29" s="165" t="s">
        <v>158</v>
      </c>
      <c r="I29" s="167"/>
      <c r="J29" s="163" t="s">
        <v>87</v>
      </c>
      <c r="M29" s="184"/>
      <c r="N29" s="184"/>
      <c r="O29" s="185"/>
      <c r="P29" s="186"/>
      <c r="Q29" s="187"/>
      <c r="R29" s="160" t="s">
        <v>156</v>
      </c>
      <c r="S29" s="228">
        <v>0.34</v>
      </c>
      <c r="T29" s="160" t="s">
        <v>144</v>
      </c>
      <c r="U29" s="175"/>
      <c r="V29" s="242" t="s">
        <v>130</v>
      </c>
    </row>
    <row r="30" spans="1:23" ht="33.75" customHeight="1">
      <c r="A30" s="168"/>
      <c r="B30" s="168"/>
      <c r="C30" s="229"/>
      <c r="D30" s="159"/>
      <c r="E30" s="106"/>
      <c r="F30" s="160" t="s">
        <v>97</v>
      </c>
      <c r="G30" s="141">
        <v>1000</v>
      </c>
      <c r="H30" s="160" t="s">
        <v>46</v>
      </c>
      <c r="I30" s="162"/>
      <c r="J30" s="163" t="s">
        <v>92</v>
      </c>
      <c r="M30" s="252" t="s">
        <v>137</v>
      </c>
    </row>
    <row r="31" spans="1:23" ht="37.5">
      <c r="A31" s="168"/>
      <c r="B31" s="168"/>
      <c r="C31" s="338" t="s">
        <v>136</v>
      </c>
      <c r="D31" s="180"/>
      <c r="E31" s="106"/>
      <c r="F31" s="160" t="s">
        <v>98</v>
      </c>
      <c r="G31" s="181">
        <f>G30/G22</f>
        <v>0.1</v>
      </c>
      <c r="H31" s="160" t="s">
        <v>90</v>
      </c>
      <c r="I31" s="162" t="s">
        <v>146</v>
      </c>
      <c r="J31" s="163" t="s">
        <v>65</v>
      </c>
      <c r="M31" s="253" t="s">
        <v>208</v>
      </c>
    </row>
    <row r="32" spans="1:23" ht="25">
      <c r="A32" s="168"/>
      <c r="B32" s="168"/>
      <c r="C32" s="339"/>
      <c r="D32" s="182"/>
      <c r="E32" s="106"/>
      <c r="F32" s="160" t="s">
        <v>99</v>
      </c>
      <c r="G32" s="183">
        <v>800</v>
      </c>
      <c r="H32" s="160" t="s">
        <v>73</v>
      </c>
      <c r="I32" s="162"/>
      <c r="J32" s="163" t="s">
        <v>92</v>
      </c>
      <c r="M32" s="27"/>
      <c r="N32" s="27"/>
      <c r="O32" s="27"/>
      <c r="P32" s="27"/>
      <c r="Q32" s="149"/>
      <c r="R32" s="150"/>
      <c r="S32" s="151"/>
      <c r="T32" s="150"/>
      <c r="U32" s="152"/>
      <c r="V32" s="150"/>
    </row>
    <row r="33" spans="1:22" ht="26">
      <c r="A33" s="184"/>
      <c r="B33" s="184"/>
      <c r="C33" s="340"/>
      <c r="D33" s="186"/>
      <c r="E33" s="187"/>
      <c r="F33" s="160" t="s">
        <v>100</v>
      </c>
      <c r="G33" s="141">
        <f>G32/G22*1000</f>
        <v>80</v>
      </c>
      <c r="H33" s="160" t="s">
        <v>169</v>
      </c>
      <c r="I33" s="175" t="s">
        <v>101</v>
      </c>
      <c r="J33" s="176" t="s">
        <v>65</v>
      </c>
      <c r="M33" s="98" t="s">
        <v>18</v>
      </c>
      <c r="N33" s="98" t="s">
        <v>36</v>
      </c>
      <c r="O33" s="99" t="s">
        <v>37</v>
      </c>
      <c r="P33" s="109" t="s">
        <v>49</v>
      </c>
      <c r="Q33" s="100" t="s">
        <v>50</v>
      </c>
      <c r="R33" s="101" t="s">
        <v>38</v>
      </c>
      <c r="S33" s="102" t="s">
        <v>2</v>
      </c>
      <c r="T33" s="103" t="s">
        <v>4</v>
      </c>
      <c r="U33" s="104" t="s">
        <v>60</v>
      </c>
      <c r="V33" s="105" t="s">
        <v>51</v>
      </c>
    </row>
    <row r="34" spans="1:22" ht="27" customHeight="1">
      <c r="A34" s="154" t="s">
        <v>137</v>
      </c>
      <c r="B34" s="169"/>
      <c r="C34" s="230"/>
      <c r="D34" s="169"/>
      <c r="E34" s="190"/>
      <c r="F34" s="188"/>
      <c r="G34" s="189"/>
      <c r="H34" s="188"/>
      <c r="I34" s="29"/>
      <c r="J34" s="188"/>
      <c r="M34" s="194" t="s">
        <v>197</v>
      </c>
      <c r="N34" s="194">
        <v>3</v>
      </c>
      <c r="O34" s="195" t="s">
        <v>52</v>
      </c>
      <c r="P34" s="196"/>
      <c r="Q34" s="197"/>
      <c r="R34" s="137" t="s">
        <v>62</v>
      </c>
      <c r="S34" s="198">
        <v>4</v>
      </c>
      <c r="T34" s="137" t="s">
        <v>40</v>
      </c>
      <c r="U34" s="139"/>
      <c r="V34" s="269" t="s">
        <v>200</v>
      </c>
    </row>
    <row r="35" spans="1:22" ht="25">
      <c r="A35" s="190" t="s">
        <v>208</v>
      </c>
      <c r="C35" s="169"/>
      <c r="D35" s="169"/>
      <c r="E35" s="154"/>
      <c r="F35" s="188"/>
      <c r="G35" s="189"/>
      <c r="H35" s="188"/>
      <c r="I35" s="29"/>
      <c r="J35" s="188"/>
      <c r="M35" s="199"/>
      <c r="N35" s="199"/>
      <c r="O35" s="200"/>
      <c r="P35" s="196"/>
      <c r="Q35" s="197"/>
      <c r="R35" s="137" t="s">
        <v>89</v>
      </c>
      <c r="S35" s="181">
        <f>SUM(S28:S29)</f>
        <v>0.64</v>
      </c>
      <c r="T35" s="137" t="s">
        <v>91</v>
      </c>
      <c r="U35" s="139" t="s">
        <v>104</v>
      </c>
      <c r="V35" s="270"/>
    </row>
    <row r="36" spans="1:22">
      <c r="A36" s="154" t="s">
        <v>138</v>
      </c>
      <c r="C36" s="169"/>
      <c r="D36" s="169"/>
      <c r="E36" s="154"/>
      <c r="F36" s="188"/>
      <c r="G36" s="189"/>
      <c r="H36" s="188"/>
      <c r="I36" s="29"/>
      <c r="J36" s="188"/>
      <c r="M36" s="199"/>
      <c r="N36" s="199"/>
      <c r="O36" s="200"/>
      <c r="P36" s="196"/>
      <c r="Q36" s="197"/>
      <c r="R36" s="137" t="s">
        <v>63</v>
      </c>
      <c r="S36" s="142">
        <v>1</v>
      </c>
      <c r="T36" s="137" t="s">
        <v>43</v>
      </c>
      <c r="U36" s="139"/>
      <c r="V36" s="270"/>
    </row>
    <row r="37" spans="1:22" ht="27" customHeight="1">
      <c r="C37" s="191"/>
      <c r="D37" s="191"/>
      <c r="E37" s="192"/>
      <c r="F37" s="188"/>
      <c r="G37" s="188"/>
      <c r="H37" s="193"/>
      <c r="I37" s="188"/>
      <c r="J37" s="193"/>
      <c r="M37" s="199"/>
      <c r="N37" s="199"/>
      <c r="O37" s="200"/>
      <c r="P37" s="196"/>
      <c r="Q37" s="197"/>
      <c r="R37" s="137" t="s">
        <v>64</v>
      </c>
      <c r="S37" s="138">
        <v>50</v>
      </c>
      <c r="T37" s="137" t="s">
        <v>41</v>
      </c>
      <c r="U37" s="139"/>
      <c r="V37" s="270"/>
    </row>
    <row r="38" spans="1:22" ht="25.5" customHeight="1">
      <c r="A38" s="153"/>
      <c r="B38" s="153"/>
      <c r="C38" s="153"/>
      <c r="D38" s="153"/>
      <c r="E38" s="154"/>
      <c r="F38" s="150"/>
      <c r="G38" s="150"/>
      <c r="H38" s="155"/>
      <c r="I38" s="150"/>
      <c r="J38" s="155"/>
      <c r="M38" s="201"/>
      <c r="N38" s="201"/>
      <c r="O38" s="200"/>
      <c r="P38" s="196" t="s">
        <v>6</v>
      </c>
      <c r="Q38" s="197" t="s">
        <v>117</v>
      </c>
      <c r="R38" s="275" t="s">
        <v>228</v>
      </c>
      <c r="S38" s="145">
        <f>S37*S35</f>
        <v>32</v>
      </c>
      <c r="T38" s="144" t="s">
        <v>61</v>
      </c>
      <c r="U38" s="276" t="s">
        <v>223</v>
      </c>
      <c r="V38" s="143" t="s">
        <v>65</v>
      </c>
    </row>
    <row r="39" spans="1:22" ht="26">
      <c r="A39" s="98" t="s">
        <v>18</v>
      </c>
      <c r="B39" s="98" t="s">
        <v>36</v>
      </c>
      <c r="C39" s="99" t="s">
        <v>37</v>
      </c>
      <c r="D39" s="109" t="s">
        <v>49</v>
      </c>
      <c r="E39" s="100" t="s">
        <v>50</v>
      </c>
      <c r="F39" s="101" t="s">
        <v>38</v>
      </c>
      <c r="G39" s="102" t="s">
        <v>2</v>
      </c>
      <c r="H39" s="103" t="s">
        <v>4</v>
      </c>
      <c r="I39" s="104" t="s">
        <v>60</v>
      </c>
      <c r="J39" s="105" t="s">
        <v>51</v>
      </c>
      <c r="M39" s="147"/>
      <c r="N39" s="147"/>
      <c r="O39" s="147"/>
      <c r="P39" s="202" t="s">
        <v>68</v>
      </c>
      <c r="Q39" s="197" t="s">
        <v>116</v>
      </c>
      <c r="R39" s="144" t="s">
        <v>195</v>
      </c>
      <c r="S39" s="148">
        <v>0.185</v>
      </c>
      <c r="T39" s="144" t="s">
        <v>193</v>
      </c>
      <c r="U39" s="277" t="s">
        <v>198</v>
      </c>
      <c r="V39" s="143"/>
    </row>
    <row r="40" spans="1:22" ht="25">
      <c r="A40" s="194" t="s">
        <v>66</v>
      </c>
      <c r="B40" s="194">
        <v>3</v>
      </c>
      <c r="C40" s="195" t="s">
        <v>52</v>
      </c>
      <c r="D40" s="196"/>
      <c r="E40" s="197"/>
      <c r="F40" s="137" t="s">
        <v>62</v>
      </c>
      <c r="G40" s="198">
        <v>10</v>
      </c>
      <c r="H40" s="137" t="s">
        <v>40</v>
      </c>
      <c r="I40" s="139"/>
      <c r="J40" s="269" t="s">
        <v>200</v>
      </c>
      <c r="M40" s="271"/>
      <c r="O40" s="153"/>
      <c r="P40" s="27"/>
      <c r="Q40" s="149"/>
      <c r="R40" s="150"/>
      <c r="S40" s="151"/>
      <c r="T40" s="150"/>
      <c r="U40" s="152"/>
      <c r="V40" s="150"/>
    </row>
    <row r="41" spans="1:22" ht="33" customHeight="1">
      <c r="A41" s="199"/>
      <c r="B41" s="199"/>
      <c r="C41" s="200"/>
      <c r="D41" s="196"/>
      <c r="E41" s="197"/>
      <c r="F41" s="137" t="s">
        <v>89</v>
      </c>
      <c r="G41" s="181">
        <v>0.05</v>
      </c>
      <c r="H41" s="137" t="s">
        <v>91</v>
      </c>
      <c r="I41" s="139" t="s">
        <v>104</v>
      </c>
      <c r="J41" s="270"/>
      <c r="M41" s="245"/>
      <c r="N41" s="27"/>
      <c r="O41" s="153"/>
      <c r="P41" s="27"/>
      <c r="Q41" s="149"/>
      <c r="R41" s="150"/>
      <c r="S41" s="151"/>
      <c r="T41" s="150"/>
      <c r="U41" s="152"/>
      <c r="V41" s="150"/>
    </row>
    <row r="42" spans="1:22">
      <c r="A42" s="199"/>
      <c r="B42" s="199"/>
      <c r="C42" s="200"/>
      <c r="D42" s="196"/>
      <c r="E42" s="197"/>
      <c r="F42" s="137" t="s">
        <v>63</v>
      </c>
      <c r="G42" s="142">
        <v>1</v>
      </c>
      <c r="H42" s="137" t="s">
        <v>43</v>
      </c>
      <c r="I42" s="139"/>
      <c r="J42" s="270"/>
      <c r="M42" s="27"/>
      <c r="N42" s="27"/>
      <c r="O42" s="27"/>
      <c r="P42" s="27"/>
      <c r="Q42" s="149"/>
      <c r="R42" s="150"/>
      <c r="S42" s="151"/>
      <c r="T42" s="150"/>
      <c r="U42" s="152"/>
      <c r="V42" s="150"/>
    </row>
    <row r="43" spans="1:22" ht="30" customHeight="1">
      <c r="A43" s="199"/>
      <c r="B43" s="199"/>
      <c r="C43" s="200"/>
      <c r="D43" s="196"/>
      <c r="E43" s="197"/>
      <c r="F43" s="137" t="s">
        <v>64</v>
      </c>
      <c r="G43" s="138">
        <v>100</v>
      </c>
      <c r="H43" s="137" t="s">
        <v>41</v>
      </c>
      <c r="I43" s="139"/>
      <c r="J43" s="270"/>
      <c r="M43" s="90" t="s">
        <v>18</v>
      </c>
      <c r="N43" s="90" t="s">
        <v>36</v>
      </c>
      <c r="O43" s="91" t="s">
        <v>37</v>
      </c>
      <c r="P43" s="131" t="s">
        <v>69</v>
      </c>
      <c r="Q43" s="92" t="s">
        <v>50</v>
      </c>
      <c r="R43" s="93" t="s">
        <v>38</v>
      </c>
      <c r="S43" s="94" t="s">
        <v>2</v>
      </c>
      <c r="T43" s="95" t="s">
        <v>4</v>
      </c>
      <c r="U43" s="132" t="s">
        <v>60</v>
      </c>
      <c r="V43" s="133" t="s">
        <v>51</v>
      </c>
    </row>
    <row r="44" spans="1:22" ht="26">
      <c r="A44" s="201"/>
      <c r="B44" s="201"/>
      <c r="C44" s="200"/>
      <c r="D44" s="196" t="s">
        <v>67</v>
      </c>
      <c r="E44" s="197" t="s">
        <v>117</v>
      </c>
      <c r="F44" s="275" t="s">
        <v>227</v>
      </c>
      <c r="G44" s="145">
        <f>G43*G41</f>
        <v>5</v>
      </c>
      <c r="H44" s="144" t="s">
        <v>61</v>
      </c>
      <c r="I44" s="276" t="s">
        <v>223</v>
      </c>
      <c r="J44" s="143" t="s">
        <v>65</v>
      </c>
      <c r="M44" s="238" t="s">
        <v>107</v>
      </c>
      <c r="N44" s="238">
        <v>4</v>
      </c>
      <c r="O44" s="238" t="s">
        <v>142</v>
      </c>
      <c r="P44" s="135" t="s">
        <v>67</v>
      </c>
      <c r="Q44" s="136" t="s">
        <v>160</v>
      </c>
      <c r="R44" s="137" t="s">
        <v>150</v>
      </c>
      <c r="S44" s="241">
        <f>S28*1000</f>
        <v>300</v>
      </c>
      <c r="T44" s="160" t="s">
        <v>143</v>
      </c>
      <c r="U44" s="139" t="s">
        <v>183</v>
      </c>
      <c r="V44" s="234"/>
    </row>
    <row r="45" spans="1:22" ht="26">
      <c r="A45" s="147"/>
      <c r="B45" s="147"/>
      <c r="C45" s="147"/>
      <c r="D45" s="202" t="s">
        <v>68</v>
      </c>
      <c r="E45" s="197" t="s">
        <v>116</v>
      </c>
      <c r="F45" s="144" t="s">
        <v>195</v>
      </c>
      <c r="G45" s="148">
        <v>0.10100000000000001</v>
      </c>
      <c r="H45" s="144" t="s">
        <v>193</v>
      </c>
      <c r="I45" s="272" t="s">
        <v>196</v>
      </c>
      <c r="J45" s="143" t="s">
        <v>204</v>
      </c>
      <c r="M45" s="140"/>
      <c r="N45" s="140"/>
      <c r="O45" s="140"/>
      <c r="P45" s="196" t="s">
        <v>67</v>
      </c>
      <c r="Q45" s="197" t="s">
        <v>162</v>
      </c>
      <c r="R45" s="137" t="s">
        <v>151</v>
      </c>
      <c r="S45" s="241">
        <f>S29*1000</f>
        <v>340</v>
      </c>
      <c r="T45" s="160" t="s">
        <v>143</v>
      </c>
      <c r="U45" s="139" t="s">
        <v>184</v>
      </c>
      <c r="V45" s="234"/>
    </row>
    <row r="46" spans="1:22" ht="25">
      <c r="A46" s="245"/>
      <c r="B46" s="27"/>
      <c r="C46" s="153"/>
      <c r="D46" s="27"/>
      <c r="E46" s="149"/>
      <c r="F46" s="150"/>
      <c r="G46" s="151"/>
      <c r="H46" s="150"/>
      <c r="I46" s="152"/>
      <c r="J46" s="150"/>
      <c r="M46" s="140"/>
      <c r="N46" s="140"/>
      <c r="O46" s="140"/>
      <c r="P46" s="135"/>
      <c r="Q46" s="136"/>
      <c r="R46" s="137" t="s">
        <v>152</v>
      </c>
      <c r="S46" s="181">
        <v>39.1</v>
      </c>
      <c r="T46" s="160" t="s">
        <v>149</v>
      </c>
      <c r="U46" s="139" t="s">
        <v>159</v>
      </c>
      <c r="V46" s="234" t="s">
        <v>171</v>
      </c>
    </row>
    <row r="47" spans="1:22" ht="26">
      <c r="A47" s="98" t="s">
        <v>18</v>
      </c>
      <c r="B47" s="98" t="s">
        <v>36</v>
      </c>
      <c r="C47" s="99" t="s">
        <v>37</v>
      </c>
      <c r="D47" s="109" t="s">
        <v>49</v>
      </c>
      <c r="E47" s="100" t="s">
        <v>50</v>
      </c>
      <c r="F47" s="101" t="s">
        <v>38</v>
      </c>
      <c r="G47" s="102" t="s">
        <v>2</v>
      </c>
      <c r="H47" s="103" t="s">
        <v>4</v>
      </c>
      <c r="I47" s="104" t="s">
        <v>60</v>
      </c>
      <c r="J47" s="105" t="s">
        <v>51</v>
      </c>
      <c r="M47" s="140"/>
      <c r="N47" s="140"/>
      <c r="O47" s="140"/>
      <c r="P47" s="135"/>
      <c r="Q47" s="136"/>
      <c r="R47" s="137" t="s">
        <v>153</v>
      </c>
      <c r="S47" s="181">
        <v>36.700000000000003</v>
      </c>
      <c r="T47" s="160" t="s">
        <v>149</v>
      </c>
      <c r="U47" s="139" t="s">
        <v>157</v>
      </c>
      <c r="V47" s="234" t="s">
        <v>131</v>
      </c>
    </row>
    <row r="48" spans="1:22" ht="26">
      <c r="A48" s="330" t="s">
        <v>16</v>
      </c>
      <c r="B48" s="332">
        <v>4</v>
      </c>
      <c r="C48" s="341" t="s">
        <v>102</v>
      </c>
      <c r="D48" s="203" t="s">
        <v>67</v>
      </c>
      <c r="E48" s="204" t="s">
        <v>118</v>
      </c>
      <c r="F48" s="205" t="s">
        <v>103</v>
      </c>
      <c r="G48" s="177">
        <f>G41*1000</f>
        <v>50</v>
      </c>
      <c r="H48" s="137" t="s">
        <v>106</v>
      </c>
      <c r="I48" s="206" t="s">
        <v>185</v>
      </c>
      <c r="J48" s="143" t="s">
        <v>65</v>
      </c>
      <c r="M48" s="140"/>
      <c r="N48" s="140"/>
      <c r="O48" s="140"/>
      <c r="P48" s="135" t="s">
        <v>68</v>
      </c>
      <c r="Q48" s="136" t="s">
        <v>161</v>
      </c>
      <c r="R48" s="137" t="s">
        <v>186</v>
      </c>
      <c r="S48" s="236">
        <v>2.71</v>
      </c>
      <c r="T48" s="165" t="s">
        <v>158</v>
      </c>
      <c r="U48" s="139" t="s">
        <v>178</v>
      </c>
      <c r="V48" s="234" t="s">
        <v>171</v>
      </c>
    </row>
    <row r="49" spans="1:22" ht="30" customHeight="1">
      <c r="A49" s="331"/>
      <c r="B49" s="333"/>
      <c r="C49" s="327"/>
      <c r="D49" s="203" t="s">
        <v>68</v>
      </c>
      <c r="E49" s="204" t="s">
        <v>119</v>
      </c>
      <c r="F49" s="205" t="s">
        <v>123</v>
      </c>
      <c r="G49" s="207">
        <v>3.7900000000000003E-2</v>
      </c>
      <c r="H49" s="205" t="s">
        <v>122</v>
      </c>
      <c r="I49" s="206" t="s">
        <v>205</v>
      </c>
      <c r="J49" s="143" t="s">
        <v>204</v>
      </c>
      <c r="M49" s="147"/>
      <c r="N49" s="147"/>
      <c r="O49" s="147"/>
      <c r="P49" s="135" t="s">
        <v>68</v>
      </c>
      <c r="Q49" s="136" t="s">
        <v>163</v>
      </c>
      <c r="R49" s="137" t="s">
        <v>187</v>
      </c>
      <c r="S49" s="237">
        <v>2.4900000000000002</v>
      </c>
      <c r="T49" s="165" t="s">
        <v>158</v>
      </c>
      <c r="U49" s="139" t="s">
        <v>179</v>
      </c>
      <c r="V49" s="235" t="s">
        <v>131</v>
      </c>
    </row>
    <row r="50" spans="1:22">
      <c r="A50" s="245"/>
      <c r="G50" s="68"/>
      <c r="H50" s="69"/>
      <c r="I50" s="69"/>
      <c r="J50" s="69"/>
    </row>
    <row r="52" spans="1:22" ht="29.25" customHeight="1">
      <c r="A52" s="240"/>
      <c r="M52" s="98" t="s">
        <v>18</v>
      </c>
      <c r="N52" s="98" t="s">
        <v>36</v>
      </c>
      <c r="O52" s="99" t="s">
        <v>37</v>
      </c>
      <c r="P52" s="109" t="s">
        <v>49</v>
      </c>
      <c r="Q52" s="100" t="s">
        <v>50</v>
      </c>
      <c r="R52" s="101" t="s">
        <v>38</v>
      </c>
      <c r="S52" s="102" t="s">
        <v>2</v>
      </c>
      <c r="T52" s="103" t="s">
        <v>4</v>
      </c>
      <c r="U52" s="104" t="s">
        <v>60</v>
      </c>
      <c r="V52" s="105" t="s">
        <v>51</v>
      </c>
    </row>
    <row r="53" spans="1:22" ht="26">
      <c r="A53" s="90" t="s">
        <v>18</v>
      </c>
      <c r="B53" s="90" t="s">
        <v>36</v>
      </c>
      <c r="C53" s="91" t="s">
        <v>37</v>
      </c>
      <c r="D53" s="131" t="s">
        <v>69</v>
      </c>
      <c r="E53" s="92" t="s">
        <v>50</v>
      </c>
      <c r="F53" s="93" t="s">
        <v>38</v>
      </c>
      <c r="G53" s="94" t="s">
        <v>2</v>
      </c>
      <c r="H53" s="95" t="s">
        <v>4</v>
      </c>
      <c r="I53" s="132" t="s">
        <v>60</v>
      </c>
      <c r="J53" s="133" t="s">
        <v>51</v>
      </c>
      <c r="M53" s="194" t="s">
        <v>107</v>
      </c>
      <c r="N53" s="194">
        <v>5</v>
      </c>
      <c r="O53" s="195" t="s">
        <v>52</v>
      </c>
      <c r="P53" s="196"/>
      <c r="Q53" s="197"/>
      <c r="R53" s="137" t="s">
        <v>62</v>
      </c>
      <c r="S53" s="198">
        <v>10</v>
      </c>
      <c r="T53" s="137" t="s">
        <v>40</v>
      </c>
      <c r="U53" s="139"/>
      <c r="V53" s="269" t="s">
        <v>200</v>
      </c>
    </row>
    <row r="54" spans="1:22" ht="26">
      <c r="A54" s="342" t="s">
        <v>166</v>
      </c>
      <c r="B54" s="344">
        <v>1</v>
      </c>
      <c r="C54" s="342" t="s">
        <v>164</v>
      </c>
      <c r="D54" s="135" t="s">
        <v>67</v>
      </c>
      <c r="E54" s="136" t="s">
        <v>160</v>
      </c>
      <c r="F54" s="137" t="s">
        <v>150</v>
      </c>
      <c r="G54" s="241">
        <f>S44</f>
        <v>300</v>
      </c>
      <c r="H54" s="160" t="s">
        <v>143</v>
      </c>
      <c r="I54" s="139" t="s">
        <v>172</v>
      </c>
      <c r="J54" s="234"/>
      <c r="M54" s="199"/>
      <c r="N54" s="199"/>
      <c r="O54" s="200"/>
      <c r="P54" s="196"/>
      <c r="Q54" s="197"/>
      <c r="R54" s="137" t="s">
        <v>89</v>
      </c>
      <c r="S54" s="181">
        <v>0.2</v>
      </c>
      <c r="T54" s="137" t="s">
        <v>91</v>
      </c>
      <c r="U54" s="139" t="s">
        <v>104</v>
      </c>
      <c r="V54" s="270"/>
    </row>
    <row r="55" spans="1:22" ht="32.25" customHeight="1">
      <c r="A55" s="343"/>
      <c r="B55" s="345"/>
      <c r="C55" s="343"/>
      <c r="D55" s="196" t="s">
        <v>67</v>
      </c>
      <c r="E55" s="197" t="s">
        <v>162</v>
      </c>
      <c r="F55" s="137" t="s">
        <v>151</v>
      </c>
      <c r="G55" s="241">
        <f>S45</f>
        <v>340</v>
      </c>
      <c r="H55" s="160" t="s">
        <v>217</v>
      </c>
      <c r="I55" s="139" t="s">
        <v>173</v>
      </c>
      <c r="J55" s="234"/>
      <c r="M55" s="199"/>
      <c r="N55" s="199"/>
      <c r="O55" s="200"/>
      <c r="P55" s="196"/>
      <c r="Q55" s="197"/>
      <c r="R55" s="137" t="s">
        <v>63</v>
      </c>
      <c r="S55" s="142">
        <v>1</v>
      </c>
      <c r="T55" s="137" t="s">
        <v>43</v>
      </c>
      <c r="U55" s="139"/>
      <c r="V55" s="270"/>
    </row>
    <row r="56" spans="1:22" ht="25">
      <c r="A56" s="343"/>
      <c r="B56" s="345"/>
      <c r="C56" s="343"/>
      <c r="D56" s="135" t="s">
        <v>68</v>
      </c>
      <c r="E56" s="136" t="s">
        <v>161</v>
      </c>
      <c r="F56" s="137" t="s">
        <v>180</v>
      </c>
      <c r="G56" s="239">
        <v>3.4</v>
      </c>
      <c r="H56" s="165" t="s">
        <v>158</v>
      </c>
      <c r="I56" s="139"/>
      <c r="J56" s="143" t="s">
        <v>204</v>
      </c>
      <c r="M56" s="199"/>
      <c r="N56" s="199"/>
      <c r="O56" s="200"/>
      <c r="P56" s="196"/>
      <c r="Q56" s="197"/>
      <c r="R56" s="137" t="s">
        <v>64</v>
      </c>
      <c r="S56" s="138">
        <v>100</v>
      </c>
      <c r="T56" s="137" t="s">
        <v>41</v>
      </c>
      <c r="U56" s="139"/>
      <c r="V56" s="270"/>
    </row>
    <row r="57" spans="1:22" ht="25">
      <c r="A57" s="325"/>
      <c r="B57" s="346"/>
      <c r="C57" s="325"/>
      <c r="D57" s="135" t="s">
        <v>68</v>
      </c>
      <c r="E57" s="136" t="s">
        <v>163</v>
      </c>
      <c r="F57" s="137" t="s">
        <v>181</v>
      </c>
      <c r="G57" s="170">
        <v>3.29</v>
      </c>
      <c r="H57" s="165" t="s">
        <v>158</v>
      </c>
      <c r="I57" s="139"/>
      <c r="J57" s="143" t="s">
        <v>204</v>
      </c>
      <c r="M57" s="201"/>
      <c r="N57" s="201"/>
      <c r="O57" s="200"/>
      <c r="P57" s="196" t="s">
        <v>6</v>
      </c>
      <c r="Q57" s="197" t="s">
        <v>117</v>
      </c>
      <c r="R57" s="275" t="s">
        <v>228</v>
      </c>
      <c r="S57" s="145">
        <f>S56*S54</f>
        <v>20</v>
      </c>
      <c r="T57" s="144" t="s">
        <v>224</v>
      </c>
      <c r="U57" s="276" t="s">
        <v>223</v>
      </c>
      <c r="V57" s="143" t="s">
        <v>65</v>
      </c>
    </row>
    <row r="58" spans="1:22" ht="26">
      <c r="A58" s="2" t="s">
        <v>139</v>
      </c>
      <c r="M58" s="147"/>
      <c r="N58" s="147"/>
      <c r="O58" s="147"/>
      <c r="P58" s="202" t="s">
        <v>68</v>
      </c>
      <c r="Q58" s="197" t="s">
        <v>116</v>
      </c>
      <c r="R58" s="144" t="s">
        <v>195</v>
      </c>
      <c r="S58" s="148">
        <v>0.10100000000000001</v>
      </c>
      <c r="T58" s="144" t="s">
        <v>193</v>
      </c>
      <c r="U58" s="272" t="s">
        <v>196</v>
      </c>
      <c r="V58" s="143" t="s">
        <v>204</v>
      </c>
    </row>
    <row r="59" spans="1:22">
      <c r="A59" s="245" t="s">
        <v>165</v>
      </c>
      <c r="M59" s="271"/>
      <c r="O59" s="153"/>
      <c r="P59" s="27"/>
      <c r="Q59" s="149"/>
      <c r="R59" s="150"/>
      <c r="S59" s="151"/>
      <c r="T59" s="150"/>
      <c r="U59" s="152"/>
      <c r="V59" s="150"/>
    </row>
    <row r="60" spans="1:22" ht="36.75" customHeight="1">
      <c r="M60" s="98" t="s">
        <v>18</v>
      </c>
      <c r="N60" s="98" t="s">
        <v>36</v>
      </c>
      <c r="O60" s="99" t="s">
        <v>37</v>
      </c>
      <c r="P60" s="109" t="s">
        <v>49</v>
      </c>
      <c r="Q60" s="100" t="s">
        <v>50</v>
      </c>
      <c r="R60" s="101" t="s">
        <v>38</v>
      </c>
      <c r="S60" s="102" t="s">
        <v>2</v>
      </c>
      <c r="T60" s="103" t="s">
        <v>4</v>
      </c>
      <c r="U60" s="104" t="s">
        <v>60</v>
      </c>
      <c r="V60" s="105" t="s">
        <v>51</v>
      </c>
    </row>
    <row r="61" spans="1:22" ht="34.5" customHeight="1">
      <c r="M61" s="330" t="s">
        <v>19</v>
      </c>
      <c r="N61" s="332">
        <v>6</v>
      </c>
      <c r="O61" s="334" t="s">
        <v>102</v>
      </c>
      <c r="P61" s="203" t="s">
        <v>67</v>
      </c>
      <c r="Q61" s="204" t="s">
        <v>118</v>
      </c>
      <c r="R61" s="205" t="s">
        <v>103</v>
      </c>
      <c r="S61" s="177">
        <f>S54*1000</f>
        <v>200</v>
      </c>
      <c r="T61" s="137" t="s">
        <v>106</v>
      </c>
      <c r="U61" s="206" t="s">
        <v>105</v>
      </c>
      <c r="V61" s="143" t="s">
        <v>65</v>
      </c>
    </row>
    <row r="62" spans="1:22" ht="26.25" customHeight="1">
      <c r="M62" s="331"/>
      <c r="N62" s="333"/>
      <c r="O62" s="331"/>
      <c r="P62" s="203" t="s">
        <v>68</v>
      </c>
      <c r="Q62" s="204" t="s">
        <v>119</v>
      </c>
      <c r="R62" s="205" t="s">
        <v>123</v>
      </c>
      <c r="S62" s="207">
        <v>3.7900000000000003E-2</v>
      </c>
      <c r="T62" s="205" t="s">
        <v>122</v>
      </c>
      <c r="U62" s="206" t="s">
        <v>205</v>
      </c>
      <c r="V62" s="143" t="s">
        <v>204</v>
      </c>
    </row>
    <row r="63" spans="1:22">
      <c r="Q63" s="82"/>
      <c r="S63" s="68"/>
      <c r="T63" s="69"/>
      <c r="U63" s="69"/>
      <c r="V63" s="69"/>
    </row>
    <row r="64" spans="1:22" ht="23.25" customHeight="1"/>
    <row r="65" spans="13:22" ht="23.25" customHeight="1">
      <c r="M65" s="90" t="s">
        <v>18</v>
      </c>
      <c r="N65" s="90" t="s">
        <v>36</v>
      </c>
      <c r="O65" s="91" t="s">
        <v>37</v>
      </c>
      <c r="P65" s="131" t="s">
        <v>69</v>
      </c>
      <c r="Q65" s="92" t="s">
        <v>50</v>
      </c>
      <c r="R65" s="93" t="s">
        <v>38</v>
      </c>
      <c r="S65" s="94" t="s">
        <v>2</v>
      </c>
      <c r="T65" s="95" t="s">
        <v>4</v>
      </c>
      <c r="U65" s="132" t="s">
        <v>60</v>
      </c>
      <c r="V65" s="133" t="s">
        <v>51</v>
      </c>
    </row>
    <row r="66" spans="13:22" ht="30" customHeight="1">
      <c r="M66" s="324" t="s">
        <v>167</v>
      </c>
      <c r="N66" s="326">
        <v>1</v>
      </c>
      <c r="O66" s="328" t="s">
        <v>168</v>
      </c>
      <c r="P66" s="135" t="s">
        <v>67</v>
      </c>
      <c r="Q66" s="136" t="s">
        <v>176</v>
      </c>
      <c r="R66" s="160" t="s">
        <v>48</v>
      </c>
      <c r="S66" s="241">
        <f>G33</f>
        <v>80</v>
      </c>
      <c r="T66" s="160" t="s">
        <v>45</v>
      </c>
      <c r="U66" s="139" t="s">
        <v>170</v>
      </c>
      <c r="V66" s="234"/>
    </row>
    <row r="67" spans="13:22" ht="25.5" customHeight="1">
      <c r="M67" s="325"/>
      <c r="N67" s="327"/>
      <c r="O67" s="329"/>
      <c r="P67" s="135" t="s">
        <v>68</v>
      </c>
      <c r="Q67" s="136" t="s">
        <v>177</v>
      </c>
      <c r="R67" s="137" t="s">
        <v>175</v>
      </c>
      <c r="S67" s="170">
        <f>G27</f>
        <v>0.52100000000000002</v>
      </c>
      <c r="T67" s="165" t="str">
        <f>H27</f>
        <v>kg-CO2/kwh</v>
      </c>
      <c r="U67" s="139"/>
      <c r="V67" s="143" t="s">
        <v>191</v>
      </c>
    </row>
    <row r="68" spans="13:22">
      <c r="M68" s="190" t="s">
        <v>209</v>
      </c>
    </row>
    <row r="70" spans="13:22" ht="13.5" customHeight="1"/>
    <row r="73" spans="13:22" ht="25.5" customHeight="1"/>
    <row r="79" spans="13:22" ht="54" customHeight="1"/>
    <row r="89" spans="11:12">
      <c r="K89" s="72"/>
      <c r="L89" s="72"/>
    </row>
    <row r="90" spans="11:12">
      <c r="K90" s="70"/>
      <c r="L90" s="70"/>
    </row>
    <row r="91" spans="11:12">
      <c r="K91" s="70"/>
      <c r="L91" s="70"/>
    </row>
    <row r="109" ht="14.25" customHeight="1"/>
    <row r="110" ht="14.25" customHeight="1"/>
  </sheetData>
  <mergeCells count="15">
    <mergeCell ref="J10:J13"/>
    <mergeCell ref="V10:V13"/>
    <mergeCell ref="C31:C33"/>
    <mergeCell ref="C48:C49"/>
    <mergeCell ref="A54:A57"/>
    <mergeCell ref="B54:B57"/>
    <mergeCell ref="C54:C57"/>
    <mergeCell ref="A48:A49"/>
    <mergeCell ref="B48:B49"/>
    <mergeCell ref="M66:M67"/>
    <mergeCell ref="N66:N67"/>
    <mergeCell ref="O66:O67"/>
    <mergeCell ref="M61:M62"/>
    <mergeCell ref="N61:N62"/>
    <mergeCell ref="O61:O62"/>
  </mergeCells>
  <phoneticPr fontId="3"/>
  <pageMargins left="0.70866141732283472" right="0.70866141732283472" top="0.43307086614173229" bottom="0.39370078740157483" header="0.31496062992125984" footer="0.19685039370078741"/>
  <pageSetup paperSize="9" scale="53" orientation="portrait" r:id="rId1"/>
  <headerFooter>
    <oddFooter>&amp;C&amp;P/&amp;N</oddFooter>
  </headerFooter>
  <rowBreaks count="1" manualBreakCount="1">
    <brk id="69" max="22" man="1"/>
  </rowBreaks>
  <colBreaks count="1" manualBreakCount="1">
    <brk id="11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フロー図</vt:lpstr>
      <vt:lpstr>算出結果</vt:lpstr>
      <vt:lpstr>データの根拠</vt:lpstr>
      <vt:lpstr>フロー図 (例)</vt:lpstr>
      <vt:lpstr>算出結果 (例)</vt:lpstr>
      <vt:lpstr>データの根拠(例)</vt:lpstr>
      <vt:lpstr>データの根拠!Print_Area</vt:lpstr>
      <vt:lpstr>'データの根拠(例)'!Print_Area</vt:lpstr>
      <vt:lpstr>算出結果!Print_Area</vt:lpstr>
      <vt:lpstr>'算出結果 (例)'!Print_Area</vt:lpstr>
    </vt:vector>
  </TitlesOfParts>
  <Company>みずほ情報総研株式会社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森口 健生</dc:creator>
  <cp:lastModifiedBy>kawamura</cp:lastModifiedBy>
  <cp:lastPrinted>2016-02-15T10:59:23Z</cp:lastPrinted>
  <dcterms:created xsi:type="dcterms:W3CDTF">2013-03-13T10:46:43Z</dcterms:created>
  <dcterms:modified xsi:type="dcterms:W3CDTF">2021-01-15T02:13:35Z</dcterms:modified>
</cp:coreProperties>
</file>